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2" sheetId="5" r:id="rId5"/>
    <sheet name="3.3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_for10" localSheetId="1">'[1]8'!$X$7</definedName>
    <definedName name="___for10" localSheetId="2">'[1]8'!$X$7</definedName>
    <definedName name="___for10" localSheetId="3">'[1]8'!$X$7</definedName>
    <definedName name="___for10" localSheetId="5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3">'[1]12'!$X$7</definedName>
    <definedName name="___for14" localSheetId="5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>#REF!</definedName>
    <definedName name="_for10" localSheetId="1">'[1]8'!$X$7</definedName>
    <definedName name="_for10" localSheetId="2">'[1]8'!$X$7</definedName>
    <definedName name="_for10" localSheetId="3">'[1]8'!$X$7</definedName>
    <definedName name="_for10" localSheetId="5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>#REF!</definedName>
    <definedName name="_for14" localSheetId="1">'[1]12'!$X$7</definedName>
    <definedName name="_for14" localSheetId="2">'[1]12'!$X$7</definedName>
    <definedName name="_for14" localSheetId="3">'[1]12'!$X$7</definedName>
    <definedName name="_for14" localSheetId="5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data10" localSheetId="1">'[1]8'!$A$7</definedName>
    <definedName name="data10" localSheetId="2">'[1]8'!$A$7</definedName>
    <definedName name="data10" localSheetId="3">'[1]8'!$A$7</definedName>
    <definedName name="data10" localSheetId="5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>#REF!</definedName>
    <definedName name="data14" localSheetId="1">'[1]12'!$A$7</definedName>
    <definedName name="data14" localSheetId="2">'[1]12'!$A$7</definedName>
    <definedName name="data14" localSheetId="3">'[1]12'!$A$7</definedName>
    <definedName name="data14" localSheetId="5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>#REF!</definedName>
    <definedName name="data4_1" localSheetId="1">'[1]3.1'!$A$7</definedName>
    <definedName name="data4_1" localSheetId="2">'[1]3.1'!$A$7</definedName>
    <definedName name="data4_1" localSheetId="3">'[1]3.1'!$A$7</definedName>
    <definedName name="data4_1" localSheetId="5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>#REF!</definedName>
    <definedName name="for4_1" localSheetId="1">'[1]3.1'!$X$7</definedName>
    <definedName name="for4_1" localSheetId="2">'[1]3.1'!$X$7</definedName>
    <definedName name="for4_1" localSheetId="3">'[1]3.1'!$X$7</definedName>
    <definedName name="for4_1" localSheetId="5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>#REF!</definedName>
    <definedName name="note10" localSheetId="1">'[1]8'!$AL$7</definedName>
    <definedName name="note10" localSheetId="2">'[1]8'!$AL$7</definedName>
    <definedName name="note10" localSheetId="3">'[1]8'!$AL$7</definedName>
    <definedName name="note10" localSheetId="5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>#REF!</definedName>
    <definedName name="note13" localSheetId="1">'[1]11'!$AL$7</definedName>
    <definedName name="note13" localSheetId="2">'[1]11'!$AL$7</definedName>
    <definedName name="note13" localSheetId="3">'[1]11'!$AL$7</definedName>
    <definedName name="note13" localSheetId="5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>#REF!</definedName>
    <definedName name="note4_1" localSheetId="1">'[1]3.1'!$AL$7</definedName>
    <definedName name="note4_1" localSheetId="2">'[1]3.1'!$AL$7</definedName>
    <definedName name="note4_1" localSheetId="3">'[1]3.1'!$AL$7</definedName>
    <definedName name="note4_1" localSheetId="5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3">'[1]9.3'!$BJ$7</definedName>
    <definedName name="remark11.3" localSheetId="5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3">'[1]11'!$BJ$7</definedName>
    <definedName name="remark13" localSheetId="5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3">'[1]12'!$BJ$7</definedName>
    <definedName name="remark14" localSheetId="5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>#REF!</definedName>
    <definedName name="score10" localSheetId="1">'[1]8'!$M$7</definedName>
    <definedName name="score10" localSheetId="2">'[1]8'!$M$7</definedName>
    <definedName name="score10" localSheetId="3">'[1]8'!$M$7</definedName>
    <definedName name="score10" localSheetId="5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>#REF!</definedName>
    <definedName name="score14" localSheetId="1">'[1]12'!$M$7</definedName>
    <definedName name="score14" localSheetId="2">'[1]12'!$M$7</definedName>
    <definedName name="score14" localSheetId="3">'[1]12'!$M$7</definedName>
    <definedName name="score14" localSheetId="5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3">'[1]3.1'!$M$7</definedName>
    <definedName name="score4_1" localSheetId="5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<sst xmlns="http://schemas.openxmlformats.org/spreadsheetml/2006/main" count="279" uniqueCount="159">
  <si>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</si>
  <si>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</si>
  <si>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</si>
  <si>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</si>
  <si>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</si>
  <si>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</si>
  <si>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</si>
  <si>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</si>
  <si>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</si>
  <si>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</si>
  <si>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</si>
  <si>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</si>
  <si>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</si>
  <si>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</si>
  <si>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</si>
  <si>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</si>
  <si>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</si>
  <si>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</si>
  <si>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</si>
  <si>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</si>
  <si>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</si>
  <si>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</si>
  <si>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</si>
  <si>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</si>
  <si>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</si>
  <si>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</si>
  <si>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</si>
  <si>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</si>
  <si>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</si>
  <si>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</si>
  <si>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</si>
  <si>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</si>
  <si>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</si>
  <si>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</si>
  <si>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</si>
  <si>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</si>
  <si>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</si>
  <si>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</si>
  <si>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</si>
  <si>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</si>
  <si>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</si>
  <si>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</si>
  <si>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</si>
  <si>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</si>
  <si>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</si>
  <si>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</si>
  <si>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</si>
  <si>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</si>
  <si>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</si>
  <si>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</si>
  <si>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</si>
  <si>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</si>
  <si>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</si>
  <si>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</si>
  <si>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</si>
  <si>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</si>
  <si>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</si>
  <si>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</si>
  <si>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</si>
  <si>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</si>
  <si>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</si>
  <si>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</si>
  <si>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</si>
  <si>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</si>
  <si>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</si>
  <si>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</si>
  <si>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</si>
  <si>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</si>
  <si>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</si>
  <si>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</si>
  <si>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</si>
  <si>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</si>
  <si>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</si>
  <si>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</si>
  <si>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</si>
  <si>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</si>
  <si>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</si>
  <si>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</si>
  <si>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</si>
  <si>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</si>
  <si>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</si>
  <si>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</si>
  <si>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</si>
  <si>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</si>
  <si>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</si>
  <si>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</si>
  <si>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</si>
  <si>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</si>
  <si>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</si>
  <si>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</si>
  <si>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</si>
  <si>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</si>
  <si>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</si>
  <si>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</si>
  <si>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</si>
  <si>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</si>
  <si>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</si>
  <si>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</si>
  <si>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</si>
  <si>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</si>
  <si>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</si>
  <si>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</si>
  <si>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</si>
  <si>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</si>
  <si>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</si>
  <si>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</si>
  <si>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</si>
  <si>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</si>
  <si>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</si>
  <si>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</si>
  <si>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</si>
  <si>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</si>
  <si>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</si>
  <si>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</si>
  <si>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</si>
  <si>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</si>
  <si>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</si>
  <si>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</si>
  <si>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</si>
  <si>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</si>
  <si>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</si>
  <si>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</si>
  <si>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</si>
  <si>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</si>
  <si>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</si>
  <si>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</si>
  <si>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</si>
  <si>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</si>
  <si>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</si>
  <si>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</si>
  <si>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</si>
  <si>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</si>
  <si>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</si>
  <si>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</si>
  <si>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</si>
  <si>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</si>
  <si>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</si>
  <si>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</si>
  <si>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</si>
  <si>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</si>
  <si>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</si>
  <si>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</si>
  <si>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</si>
  <si>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</si>
  <si>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</si>
  <si>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</si>
  <si>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</si>
  <si>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</si>
  <si>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</si>
  <si>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</si>
  <si>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</si>
  <si>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
นับจากวันรับสำนวนจากตัวความ</t>
  </si>
  <si>
    <t>สำนักงานอัยการคดีศาลแขวง.............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</si>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</sst>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41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7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50" applyFont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1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35" borderId="34" xfId="91" applyFont="1" applyFill="1" applyBorder="1" applyAlignment="1" applyProtection="1">
      <alignment horizontal="center" vertical="center"/>
      <protection locked="0"/>
    </xf>
    <xf numFmtId="0" fontId="4" fillId="35" borderId="35" xfId="91" applyFont="1" applyFill="1" applyBorder="1" applyAlignment="1" applyProtection="1">
      <alignment horizontal="center" vertical="center"/>
      <protection locked="0"/>
    </xf>
    <xf numFmtId="0" fontId="4" fillId="35" borderId="36" xfId="91" applyFont="1" applyFill="1" applyBorder="1" applyAlignment="1" applyProtection="1">
      <alignment horizontal="center" vertical="center"/>
      <protection locked="0"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9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1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9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65" fillId="0" borderId="11" xfId="0" applyFont="1" applyBorder="1" applyAlignment="1">
      <alignment horizontal="left" vertical="center" wrapText="1"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top" wrapText="1"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6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21</xdr:row>
      <xdr:rowOff>57150</xdr:rowOff>
    </xdr:from>
    <xdr:to>
      <xdr:col>1</xdr:col>
      <xdr:colOff>914400</xdr:colOff>
      <xdr:row>27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83820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5"/>
  <sheetViews>
    <sheetView tabSelected="1" zoomScaleSheetLayoutView="110" workbookViewId="0" topLeftCell="A1">
      <selection activeCell="B7" sqref="B7:N7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314" t="s">
        <v>28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20.25">
      <c r="A2" s="98"/>
      <c r="B2" s="84"/>
      <c r="C2" s="314" t="s">
        <v>143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ht="15.75" customHeight="1" thickBot="1">
      <c r="N3" s="89"/>
    </row>
    <row r="4" spans="1:14" ht="24" customHeight="1" thickTop="1">
      <c r="A4" s="320" t="s">
        <v>107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</row>
    <row r="5" spans="1:14" ht="24" customHeight="1">
      <c r="A5" s="306" t="s">
        <v>142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8"/>
    </row>
    <row r="6" spans="1:14" ht="24" customHeight="1" thickBot="1">
      <c r="A6" s="301" t="s">
        <v>152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3"/>
    </row>
    <row r="7" spans="1:14" ht="18" customHeight="1" thickTop="1">
      <c r="A7" s="100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4" s="16" customFormat="1" ht="20.25">
      <c r="A8" s="313" t="s">
        <v>19</v>
      </c>
      <c r="B8" s="313"/>
      <c r="C8" s="324" t="s">
        <v>35</v>
      </c>
      <c r="D8" s="296" t="s">
        <v>18</v>
      </c>
      <c r="E8" s="296" t="s">
        <v>42</v>
      </c>
      <c r="F8" s="1" t="s">
        <v>6</v>
      </c>
      <c r="G8" s="15"/>
      <c r="H8" s="15"/>
      <c r="I8" s="15"/>
      <c r="J8" s="15"/>
      <c r="K8" s="317" t="s">
        <v>2</v>
      </c>
      <c r="L8" s="318"/>
      <c r="M8" s="318"/>
      <c r="N8" s="319"/>
    </row>
    <row r="9" spans="1:14" s="16" customFormat="1" ht="17.25" customHeight="1">
      <c r="A9" s="313"/>
      <c r="B9" s="313"/>
      <c r="C9" s="325"/>
      <c r="D9" s="297"/>
      <c r="E9" s="311"/>
      <c r="F9" s="309">
        <v>1</v>
      </c>
      <c r="G9" s="309">
        <v>2</v>
      </c>
      <c r="H9" s="309">
        <v>3</v>
      </c>
      <c r="I9" s="309">
        <v>4</v>
      </c>
      <c r="J9" s="309">
        <v>5</v>
      </c>
      <c r="K9" s="90" t="s">
        <v>20</v>
      </c>
      <c r="L9" s="91" t="s">
        <v>33</v>
      </c>
      <c r="M9" s="315" t="s">
        <v>48</v>
      </c>
      <c r="N9" s="92" t="s">
        <v>21</v>
      </c>
    </row>
    <row r="10" spans="1:14" s="16" customFormat="1" ht="21.75" customHeight="1">
      <c r="A10" s="313"/>
      <c r="B10" s="313"/>
      <c r="C10" s="326"/>
      <c r="D10" s="298"/>
      <c r="E10" s="312"/>
      <c r="F10" s="310"/>
      <c r="G10" s="310"/>
      <c r="H10" s="310"/>
      <c r="I10" s="310"/>
      <c r="J10" s="310"/>
      <c r="K10" s="93" t="s">
        <v>22</v>
      </c>
      <c r="L10" s="94" t="s">
        <v>23</v>
      </c>
      <c r="M10" s="316"/>
      <c r="N10" s="95" t="s">
        <v>24</v>
      </c>
    </row>
    <row r="11" spans="1:14" s="22" customFormat="1" ht="24.75" customHeight="1">
      <c r="A11" s="294" t="s">
        <v>49</v>
      </c>
      <c r="B11" s="295"/>
      <c r="C11" s="17"/>
      <c r="D11" s="18">
        <f>SUM(D12:D12)</f>
        <v>10</v>
      </c>
      <c r="E11" s="121">
        <f>SUM(E12:E12)</f>
        <v>28.571428571428573</v>
      </c>
      <c r="F11" s="19"/>
      <c r="G11" s="19"/>
      <c r="H11" s="19"/>
      <c r="I11" s="19"/>
      <c r="J11" s="19"/>
      <c r="K11" s="19"/>
      <c r="L11" s="20" t="e">
        <f>SUM(N12:N12)*E19/E11</f>
        <v>#DIV/0!</v>
      </c>
      <c r="M11" s="122" t="e">
        <f aca="true" t="shared" si="0" ref="M11:M18">L11</f>
        <v>#DIV/0!</v>
      </c>
      <c r="N11" s="21"/>
    </row>
    <row r="12" spans="1:14" s="35" customFormat="1" ht="65.25" customHeight="1">
      <c r="A12" s="125">
        <v>1.1</v>
      </c>
      <c r="B12" s="126" t="s">
        <v>106</v>
      </c>
      <c r="C12" s="30" t="s">
        <v>144</v>
      </c>
      <c r="D12" s="31">
        <v>10</v>
      </c>
      <c r="E12" s="32">
        <f>D12*100/D19</f>
        <v>28.571428571428573</v>
      </c>
      <c r="F12" s="29">
        <v>1</v>
      </c>
      <c r="G12" s="29">
        <v>2</v>
      </c>
      <c r="H12" s="29">
        <v>3</v>
      </c>
      <c r="I12" s="29">
        <v>4</v>
      </c>
      <c r="J12" s="29">
        <v>5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E12*L12/E19</f>
        <v>#DIV/0!</v>
      </c>
    </row>
    <row r="13" spans="1:14" s="22" customFormat="1" ht="24.75" customHeight="1">
      <c r="A13" s="304" t="s">
        <v>141</v>
      </c>
      <c r="B13" s="305"/>
      <c r="C13" s="17"/>
      <c r="D13" s="18">
        <f>SUM(D14)</f>
        <v>5</v>
      </c>
      <c r="E13" s="121">
        <f>SUM(E14)</f>
        <v>14.285714285714286</v>
      </c>
      <c r="F13" s="19"/>
      <c r="G13" s="19"/>
      <c r="H13" s="19"/>
      <c r="I13" s="19"/>
      <c r="J13" s="19"/>
      <c r="K13" s="19"/>
      <c r="L13" s="20">
        <f>SUM(N14)*E18/E13</f>
        <v>0</v>
      </c>
      <c r="M13" s="122">
        <f t="shared" si="0"/>
        <v>0</v>
      </c>
      <c r="N13" s="21"/>
    </row>
    <row r="14" spans="1:18" ht="63" customHeight="1">
      <c r="A14" s="101">
        <v>2.2</v>
      </c>
      <c r="B14" s="86" t="s">
        <v>109</v>
      </c>
      <c r="C14" s="26" t="s">
        <v>144</v>
      </c>
      <c r="D14" s="27">
        <v>5</v>
      </c>
      <c r="E14" s="23">
        <f>D14*100/D19</f>
        <v>14.285714285714286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9">
        <f t="shared" si="0"/>
        <v>0</v>
      </c>
      <c r="N14" s="25">
        <f>E14*L14/E19</f>
        <v>0</v>
      </c>
      <c r="R14" s="35"/>
    </row>
    <row r="15" spans="1:14" s="22" customFormat="1" ht="24.75" customHeight="1">
      <c r="A15" s="304" t="s">
        <v>145</v>
      </c>
      <c r="B15" s="305"/>
      <c r="C15" s="17"/>
      <c r="D15" s="18">
        <f>SUM(D16:D18)</f>
        <v>20</v>
      </c>
      <c r="E15" s="121">
        <f>SUM(E16:E18)</f>
        <v>57.142857142857146</v>
      </c>
      <c r="F15" s="19"/>
      <c r="G15" s="19"/>
      <c r="H15" s="19"/>
      <c r="I15" s="19"/>
      <c r="J15" s="19"/>
      <c r="K15" s="19"/>
      <c r="L15" s="20" t="e">
        <f>SUM(N16:N18)*E19/E15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105</v>
      </c>
      <c r="C16" s="26" t="s">
        <v>25</v>
      </c>
      <c r="D16" s="27">
        <v>10</v>
      </c>
      <c r="E16" s="23">
        <f>D16*100/D19</f>
        <v>28.571428571428573</v>
      </c>
      <c r="F16" s="28">
        <v>89</v>
      </c>
      <c r="G16" s="28">
        <v>91</v>
      </c>
      <c r="H16" s="28">
        <v>93</v>
      </c>
      <c r="I16" s="28">
        <v>95</v>
      </c>
      <c r="J16" s="28">
        <v>97</v>
      </c>
      <c r="K16" s="23" t="e">
        <f>'3.1'!D3</f>
        <v>#DIV/0!</v>
      </c>
      <c r="L16" s="24" t="e">
        <f>'3.1'!D5</f>
        <v>#DIV/0!</v>
      </c>
      <c r="M16" s="159" t="e">
        <f t="shared" si="0"/>
        <v>#DIV/0!</v>
      </c>
      <c r="N16" s="25" t="e">
        <f>E16*L16/E19</f>
        <v>#DIV/0!</v>
      </c>
      <c r="R16" s="35"/>
    </row>
    <row r="17" spans="1:18" ht="63" customHeight="1">
      <c r="A17" s="101">
        <v>3.2</v>
      </c>
      <c r="B17" s="86" t="s">
        <v>151</v>
      </c>
      <c r="C17" s="26" t="s">
        <v>25</v>
      </c>
      <c r="D17" s="27">
        <v>5</v>
      </c>
      <c r="E17" s="23">
        <f>D17*100/D19</f>
        <v>14.285714285714286</v>
      </c>
      <c r="F17" s="286">
        <v>94</v>
      </c>
      <c r="G17" s="286">
        <v>95</v>
      </c>
      <c r="H17" s="286">
        <v>96</v>
      </c>
      <c r="I17" s="286">
        <v>97</v>
      </c>
      <c r="J17" s="286">
        <v>98</v>
      </c>
      <c r="K17" s="23" t="e">
        <f>'3.2'!D3</f>
        <v>#DIV/0!</v>
      </c>
      <c r="L17" s="24" t="e">
        <f>'3.2'!D5</f>
        <v>#DIV/0!</v>
      </c>
      <c r="M17" s="159" t="e">
        <f>L17</f>
        <v>#DIV/0!</v>
      </c>
      <c r="N17" s="25" t="e">
        <f>E17*L17/E20</f>
        <v>#DIV/0!</v>
      </c>
      <c r="R17" s="35"/>
    </row>
    <row r="18" spans="1:14" s="35" customFormat="1" ht="47.25" customHeight="1">
      <c r="A18" s="168">
        <v>3.3</v>
      </c>
      <c r="B18" s="160" t="s">
        <v>73</v>
      </c>
      <c r="C18" s="161" t="s">
        <v>25</v>
      </c>
      <c r="D18" s="162">
        <v>5</v>
      </c>
      <c r="E18" s="163">
        <f>D18*100/D19</f>
        <v>14.285714285714286</v>
      </c>
      <c r="F18" s="164">
        <v>40</v>
      </c>
      <c r="G18" s="164">
        <v>50</v>
      </c>
      <c r="H18" s="164">
        <v>60</v>
      </c>
      <c r="I18" s="164">
        <v>70</v>
      </c>
      <c r="J18" s="164">
        <v>80</v>
      </c>
      <c r="K18" s="163" t="e">
        <f>'3.3'!D3</f>
        <v>#DIV/0!</v>
      </c>
      <c r="L18" s="165" t="e">
        <f>'3.3'!D5</f>
        <v>#DIV/0!</v>
      </c>
      <c r="M18" s="166" t="e">
        <f t="shared" si="0"/>
        <v>#DIV/0!</v>
      </c>
      <c r="N18" s="167" t="e">
        <f>E18*L18/E19</f>
        <v>#DIV/0!</v>
      </c>
    </row>
    <row r="19" spans="1:14" s="42" customFormat="1" ht="26.25" customHeight="1">
      <c r="A19" s="102"/>
      <c r="B19" s="87"/>
      <c r="C19" s="36" t="s">
        <v>26</v>
      </c>
      <c r="D19" s="37">
        <f>SUM(D15+D11+D13)</f>
        <v>35</v>
      </c>
      <c r="E19" s="37">
        <f>E15+E11+E13</f>
        <v>100.00000000000001</v>
      </c>
      <c r="F19" s="38"/>
      <c r="G19" s="38"/>
      <c r="H19" s="38"/>
      <c r="I19" s="39"/>
      <c r="J19" s="39"/>
      <c r="K19" s="40"/>
      <c r="L19" s="299" t="s">
        <v>27</v>
      </c>
      <c r="M19" s="300"/>
      <c r="N19" s="41" t="e">
        <f>SUM(N11:N18)</f>
        <v>#DIV/0!</v>
      </c>
    </row>
    <row r="20" spans="1:14" s="42" customFormat="1" ht="24" customHeight="1">
      <c r="A20" s="103"/>
      <c r="B20" s="120" t="s">
        <v>108</v>
      </c>
      <c r="C20" s="104"/>
      <c r="D20" s="104"/>
      <c r="E20" s="104"/>
      <c r="F20" s="105"/>
      <c r="G20" s="105"/>
      <c r="H20" s="105"/>
      <c r="I20" s="106"/>
      <c r="J20" s="106"/>
      <c r="K20" s="107"/>
      <c r="L20" s="108"/>
      <c r="M20" s="111"/>
      <c r="N20" s="43"/>
    </row>
    <row r="21" spans="1:14" s="42" customFormat="1" ht="24" customHeight="1">
      <c r="A21" s="103"/>
      <c r="B21" s="119" t="s">
        <v>36</v>
      </c>
      <c r="C21" s="112"/>
      <c r="D21" s="112"/>
      <c r="E21" s="112"/>
      <c r="F21" s="105"/>
      <c r="G21" s="105"/>
      <c r="H21" s="105"/>
      <c r="I21" s="105"/>
      <c r="J21" s="105"/>
      <c r="K21" s="105"/>
      <c r="L21" s="113"/>
      <c r="M21" s="114"/>
      <c r="N21" s="43"/>
    </row>
    <row r="22" spans="1:14" s="42" customFormat="1" ht="24" customHeight="1">
      <c r="A22" s="103"/>
      <c r="B22" s="287" t="s">
        <v>153</v>
      </c>
      <c r="C22" s="115" t="s">
        <v>154</v>
      </c>
      <c r="D22" s="116"/>
      <c r="E22" s="116"/>
      <c r="F22" s="117"/>
      <c r="G22" s="110"/>
      <c r="H22" s="105"/>
      <c r="I22" s="105"/>
      <c r="J22" s="105"/>
      <c r="K22" s="105"/>
      <c r="L22" s="113"/>
      <c r="M22" s="114"/>
      <c r="N22" s="43"/>
    </row>
    <row r="23" spans="1:14" s="42" customFormat="1" ht="24" customHeight="1">
      <c r="A23" s="103"/>
      <c r="B23" s="288" t="s">
        <v>43</v>
      </c>
      <c r="C23" s="115" t="s">
        <v>37</v>
      </c>
      <c r="D23" s="117"/>
      <c r="E23" s="117"/>
      <c r="F23" s="117"/>
      <c r="G23" s="117"/>
      <c r="H23" s="105"/>
      <c r="I23" s="105"/>
      <c r="J23" s="105"/>
      <c r="K23" s="105"/>
      <c r="L23" s="113"/>
      <c r="M23" s="114"/>
      <c r="N23" s="43"/>
    </row>
    <row r="24" spans="1:14" s="22" customFormat="1" ht="24" customHeight="1">
      <c r="A24" s="103"/>
      <c r="B24" s="289" t="s">
        <v>44</v>
      </c>
      <c r="C24" s="118" t="s">
        <v>38</v>
      </c>
      <c r="D24" s="110"/>
      <c r="E24" s="110"/>
      <c r="F24" s="110"/>
      <c r="G24" s="110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290" t="s">
        <v>45</v>
      </c>
      <c r="C25" s="109" t="s">
        <v>39</v>
      </c>
      <c r="D25" s="110"/>
      <c r="E25" s="110"/>
      <c r="F25" s="105"/>
      <c r="G25" s="105"/>
      <c r="H25" s="105"/>
      <c r="I25" s="105"/>
      <c r="J25" s="105"/>
      <c r="K25" s="105"/>
      <c r="L25" s="113"/>
      <c r="M25" s="114"/>
      <c r="N25" s="43"/>
    </row>
    <row r="26" spans="1:14" s="22" customFormat="1" ht="24" customHeight="1">
      <c r="A26" s="103"/>
      <c r="B26" s="291" t="s">
        <v>46</v>
      </c>
      <c r="C26" s="109" t="s">
        <v>41</v>
      </c>
      <c r="D26" s="110"/>
      <c r="E26" s="110"/>
      <c r="F26" s="105"/>
      <c r="G26" s="105"/>
      <c r="H26" s="105"/>
      <c r="I26" s="105"/>
      <c r="J26" s="105"/>
      <c r="K26" s="105"/>
      <c r="L26" s="113"/>
      <c r="M26" s="114"/>
      <c r="N26" s="43"/>
    </row>
    <row r="27" spans="2:14" ht="20.25">
      <c r="B27" s="292" t="s">
        <v>47</v>
      </c>
      <c r="C27" s="109" t="s">
        <v>40</v>
      </c>
      <c r="D27" s="44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3:14" ht="20.25">
      <c r="C30" s="44"/>
      <c r="D30" s="44"/>
      <c r="E30" s="44"/>
      <c r="F30" s="45"/>
      <c r="G30" s="45"/>
      <c r="H30" s="45"/>
      <c r="I30" s="45"/>
      <c r="J30" s="45"/>
      <c r="K30" s="45"/>
      <c r="L30" s="96"/>
      <c r="M30" s="96"/>
      <c r="N30" s="96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1:218" s="14" customFormat="1" ht="20.25">
      <c r="A32" s="99"/>
      <c r="B32" s="85"/>
      <c r="C32" s="44"/>
      <c r="D32" s="44"/>
      <c r="E32" s="44"/>
      <c r="F32" s="45"/>
      <c r="G32" s="45"/>
      <c r="H32" s="45"/>
      <c r="I32" s="45"/>
      <c r="J32" s="45"/>
      <c r="K32" s="97"/>
      <c r="L32" s="96"/>
      <c r="M32" s="96"/>
      <c r="N32" s="9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  <row r="95" spans="3:14" ht="20.25">
      <c r="C95" s="44"/>
      <c r="D95" s="44"/>
      <c r="E95" s="44"/>
      <c r="F95" s="45"/>
      <c r="G95" s="45"/>
      <c r="H95" s="45"/>
      <c r="I95" s="45"/>
      <c r="J95" s="45"/>
      <c r="K95" s="45"/>
      <c r="L95" s="96"/>
      <c r="M95" s="96"/>
      <c r="N95" s="96"/>
    </row>
  </sheetData>
  <sheetProtection password="DF4A" sheet="1"/>
  <mergeCells count="21">
    <mergeCell ref="C8:C10"/>
    <mergeCell ref="I9:I10"/>
    <mergeCell ref="A8:B10"/>
    <mergeCell ref="C1:N1"/>
    <mergeCell ref="C2:N2"/>
    <mergeCell ref="M9:M10"/>
    <mergeCell ref="K8:N8"/>
    <mergeCell ref="A4:N4"/>
    <mergeCell ref="J9:J10"/>
    <mergeCell ref="F9:F10"/>
    <mergeCell ref="B7:N7"/>
    <mergeCell ref="A11:B11"/>
    <mergeCell ref="D8:D10"/>
    <mergeCell ref="L19:M19"/>
    <mergeCell ref="A6:N6"/>
    <mergeCell ref="A13:B13"/>
    <mergeCell ref="A5:N5"/>
    <mergeCell ref="H9:H10"/>
    <mergeCell ref="E8:E10"/>
    <mergeCell ref="A15:B15"/>
    <mergeCell ref="G9:G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24" operator="between" stopIfTrue="1">
      <formula>2</formula>
      <formula>2.9999</formula>
    </cfRule>
    <cfRule type="cellIs" priority="55" dxfId="25" operator="between" stopIfTrue="1">
      <formula>1</formula>
      <formula>1.9999</formula>
    </cfRule>
  </conditionalFormatting>
  <conditionalFormatting sqref="M16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4" operator="between" stopIfTrue="1">
      <formula>2</formula>
      <formula>2.9999</formula>
    </cfRule>
    <cfRule type="cellIs" priority="50" dxfId="25" operator="between" stopIfTrue="1">
      <formula>1</formula>
      <formula>1.9999</formula>
    </cfRule>
  </conditionalFormatting>
  <conditionalFormatting sqref="M18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4" operator="between" stopIfTrue="1">
      <formula>2</formula>
      <formula>2.9999</formula>
    </cfRule>
    <cfRule type="cellIs" priority="45" dxfId="25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4" operator="between" stopIfTrue="1">
      <formula>2</formula>
      <formula>2.9999</formula>
    </cfRule>
    <cfRule type="cellIs" priority="30" dxfId="25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4" operator="between" stopIfTrue="1">
      <formula>2</formula>
      <formula>2.9999</formula>
    </cfRule>
    <cfRule type="cellIs" priority="25" dxfId="25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4" operator="between" stopIfTrue="1">
      <formula>2</formula>
      <formula>2.9999</formula>
    </cfRule>
    <cfRule type="cellIs" priority="20" dxfId="25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4" operator="between" stopIfTrue="1">
      <formula>2</formula>
      <formula>2.9999</formula>
    </cfRule>
    <cfRule type="cellIs" priority="15" dxfId="25" operator="between" stopIfTrue="1">
      <formula>1</formula>
      <formula>1.9999</formula>
    </cfRule>
  </conditionalFormatting>
  <conditionalFormatting sqref="M17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4" operator="between" stopIfTrue="1">
      <formula>2</formula>
      <formula>2.9999</formula>
    </cfRule>
    <cfRule type="cellIs" priority="5" dxfId="25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I9" sqref="I9"/>
    </sheetView>
  </sheetViews>
  <sheetFormatPr defaultColWidth="7.00390625" defaultRowHeight="15"/>
  <cols>
    <col min="1" max="1" width="8.28125" style="227" customWidth="1"/>
    <col min="2" max="2" width="8.57421875" style="227" customWidth="1"/>
    <col min="3" max="3" width="2.421875" style="227" customWidth="1"/>
    <col min="4" max="4" width="11.57421875" style="227" customWidth="1"/>
    <col min="5" max="5" width="10.8515625" style="227" customWidth="1"/>
    <col min="6" max="10" width="10.421875" style="227" customWidth="1"/>
    <col min="11" max="11" width="14.8515625" style="227" customWidth="1"/>
    <col min="12" max="13" width="13.140625" style="227" customWidth="1"/>
    <col min="14" max="14" width="8.421875" style="227" customWidth="1"/>
    <col min="15" max="15" width="6.57421875" style="227" customWidth="1"/>
    <col min="16" max="16" width="11.57421875" style="227" customWidth="1"/>
    <col min="17" max="17" width="10.00390625" style="227" customWidth="1"/>
    <col min="18" max="18" width="8.421875" style="227" customWidth="1"/>
    <col min="19" max="19" width="10.421875" style="227" customWidth="1"/>
    <col min="20" max="20" width="15.421875" style="227" customWidth="1"/>
    <col min="21" max="21" width="8.421875" style="227" customWidth="1"/>
    <col min="22" max="16384" width="7.00390625" style="227" customWidth="1"/>
  </cols>
  <sheetData>
    <row r="1" spans="1:19" s="177" customFormat="1" ht="30" customHeight="1">
      <c r="A1" s="172" t="s">
        <v>110</v>
      </c>
      <c r="B1" s="173">
        <v>1.1</v>
      </c>
      <c r="C1" s="174" t="s">
        <v>0</v>
      </c>
      <c r="D1" s="327" t="s">
        <v>146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176"/>
    </row>
    <row r="2" spans="1:4" s="177" customFormat="1" ht="24.75" customHeight="1">
      <c r="A2" s="329" t="s">
        <v>1</v>
      </c>
      <c r="B2" s="330"/>
      <c r="C2" s="174" t="s">
        <v>0</v>
      </c>
      <c r="D2" s="178">
        <v>10</v>
      </c>
    </row>
    <row r="3" spans="1:9" s="177" customFormat="1" ht="24.75" customHeight="1">
      <c r="A3" s="329" t="s">
        <v>2</v>
      </c>
      <c r="B3" s="330"/>
      <c r="C3" s="179" t="s">
        <v>0</v>
      </c>
      <c r="D3" s="180" t="e">
        <f>IF(E5=1,"N/A",M12)</f>
        <v>#DIV/0!</v>
      </c>
      <c r="E3" s="181"/>
      <c r="F3" s="181"/>
      <c r="G3" s="181"/>
      <c r="H3" s="181"/>
      <c r="I3" s="181"/>
    </row>
    <row r="4" spans="1:9" s="177" customFormat="1" ht="24.75" customHeight="1">
      <c r="A4" s="329" t="s">
        <v>3</v>
      </c>
      <c r="B4" s="330"/>
      <c r="C4" s="179" t="s">
        <v>0</v>
      </c>
      <c r="D4" s="182" t="e">
        <f>IF(D5="N/A","N/A",IF(D5&gt;=4.5,"ดีมาก",IF(D5&gt;=3.5,"ดี",IF(D5&gt;=2.5,"ปานกลาง",IF(D5&gt;=1.5,"ต่ำ","ต่ำมาก")))))</f>
        <v>#DIV/0!</v>
      </c>
      <c r="E4" s="181"/>
      <c r="F4" s="181"/>
      <c r="G4" s="181"/>
      <c r="H4" s="181"/>
      <c r="I4" s="181"/>
    </row>
    <row r="5" spans="1:9" s="177" customFormat="1" ht="24.75" customHeight="1">
      <c r="A5" s="329" t="s">
        <v>4</v>
      </c>
      <c r="B5" s="330"/>
      <c r="C5" s="179" t="s">
        <v>0</v>
      </c>
      <c r="D5" s="183" t="e">
        <f>IF(E5=1,1,IF(COUNTBLANK(M9:M10)=6,0,M12))</f>
        <v>#DIV/0!</v>
      </c>
      <c r="E5" s="184"/>
      <c r="F5" s="185" t="s">
        <v>5</v>
      </c>
      <c r="G5" s="186"/>
      <c r="H5" s="186"/>
      <c r="I5" s="186"/>
    </row>
    <row r="6" spans="1:10" s="177" customFormat="1" ht="22.5" customHeight="1">
      <c r="A6" s="175"/>
      <c r="B6" s="175"/>
      <c r="C6" s="187"/>
      <c r="D6" s="188"/>
      <c r="E6" s="189"/>
      <c r="F6" s="189"/>
      <c r="G6" s="189"/>
      <c r="H6" s="189"/>
      <c r="I6" s="189"/>
      <c r="J6" s="185"/>
    </row>
    <row r="7" spans="6:11" s="177" customFormat="1" ht="22.5" customHeight="1">
      <c r="F7" s="331" t="s">
        <v>6</v>
      </c>
      <c r="G7" s="331"/>
      <c r="H7" s="331"/>
      <c r="I7" s="331"/>
      <c r="J7" s="331"/>
      <c r="K7" s="190"/>
    </row>
    <row r="8" spans="2:13" s="177" customFormat="1" ht="22.5" customHeight="1">
      <c r="B8" s="191" t="s">
        <v>51</v>
      </c>
      <c r="C8" s="332" t="s">
        <v>111</v>
      </c>
      <c r="D8" s="333"/>
      <c r="E8" s="192" t="s">
        <v>112</v>
      </c>
      <c r="F8" s="191" t="s">
        <v>9</v>
      </c>
      <c r="G8" s="191" t="s">
        <v>10</v>
      </c>
      <c r="H8" s="191" t="s">
        <v>11</v>
      </c>
      <c r="I8" s="191" t="s">
        <v>12</v>
      </c>
      <c r="J8" s="191" t="s">
        <v>13</v>
      </c>
      <c r="K8" s="193" t="s">
        <v>113</v>
      </c>
      <c r="L8" s="334" t="s">
        <v>114</v>
      </c>
      <c r="M8" s="335"/>
    </row>
    <row r="9" spans="2:20" s="177" customFormat="1" ht="30.75" customHeight="1">
      <c r="B9" s="194">
        <v>1</v>
      </c>
      <c r="C9" s="336" t="s">
        <v>115</v>
      </c>
      <c r="D9" s="337"/>
      <c r="E9" s="195">
        <v>60</v>
      </c>
      <c r="F9" s="196">
        <v>60</v>
      </c>
      <c r="G9" s="196">
        <v>65</v>
      </c>
      <c r="H9" s="195">
        <v>70</v>
      </c>
      <c r="I9" s="195">
        <v>75</v>
      </c>
      <c r="J9" s="195">
        <v>80</v>
      </c>
      <c r="K9" s="197" t="e">
        <f>L18</f>
        <v>#DIV/0!</v>
      </c>
      <c r="L9" s="198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9" t="e">
        <f>L9*E9/100</f>
        <v>#DIV/0!</v>
      </c>
      <c r="T9" s="200"/>
    </row>
    <row r="10" spans="2:20" s="177" customFormat="1" ht="30.75" customHeight="1">
      <c r="B10" s="194">
        <v>2</v>
      </c>
      <c r="C10" s="336" t="s">
        <v>116</v>
      </c>
      <c r="D10" s="337"/>
      <c r="E10" s="195">
        <v>20</v>
      </c>
      <c r="F10" s="196">
        <v>50</v>
      </c>
      <c r="G10" s="196">
        <v>55</v>
      </c>
      <c r="H10" s="195">
        <v>60</v>
      </c>
      <c r="I10" s="195">
        <v>65</v>
      </c>
      <c r="J10" s="195">
        <v>70</v>
      </c>
      <c r="K10" s="197" t="e">
        <f>L24</f>
        <v>#DIV/0!</v>
      </c>
      <c r="L10" s="198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9" t="e">
        <f>+L10*E10/100</f>
        <v>#DIV/0!</v>
      </c>
      <c r="T10" s="200"/>
    </row>
    <row r="11" spans="2:20" s="177" customFormat="1" ht="30.75" customHeight="1">
      <c r="B11" s="194">
        <v>3</v>
      </c>
      <c r="C11" s="336" t="s">
        <v>117</v>
      </c>
      <c r="D11" s="337"/>
      <c r="E11" s="195">
        <v>20</v>
      </c>
      <c r="F11" s="196">
        <v>60</v>
      </c>
      <c r="G11" s="196">
        <v>65</v>
      </c>
      <c r="H11" s="195">
        <v>70</v>
      </c>
      <c r="I11" s="195">
        <v>75</v>
      </c>
      <c r="J11" s="195">
        <v>80</v>
      </c>
      <c r="K11" s="197" t="e">
        <f>L30</f>
        <v>#DIV/0!</v>
      </c>
      <c r="L11" s="198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9" t="e">
        <f>+L11*E11/100</f>
        <v>#DIV/0!</v>
      </c>
      <c r="T11" s="200"/>
    </row>
    <row r="12" spans="5:13" s="177" customFormat="1" ht="26.25" customHeight="1">
      <c r="E12" s="201">
        <v>100</v>
      </c>
      <c r="F12" s="202"/>
      <c r="G12" s="202"/>
      <c r="H12" s="203"/>
      <c r="I12" s="204"/>
      <c r="J12" s="204"/>
      <c r="K12" s="205"/>
      <c r="L12" s="206"/>
      <c r="M12" s="207" t="e">
        <f>SUM(M9:M11)</f>
        <v>#DIV/0!</v>
      </c>
    </row>
    <row r="13" spans="10:11" s="208" customFormat="1" ht="24" customHeight="1">
      <c r="J13" s="209"/>
      <c r="K13" s="210"/>
    </row>
    <row r="14" spans="1:16" s="177" customFormat="1" ht="29.25" customHeight="1">
      <c r="A14" s="338" t="s">
        <v>118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</row>
    <row r="15" spans="1:11" s="208" customFormat="1" ht="24" customHeight="1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0"/>
    </row>
    <row r="16" spans="1:13" s="177" customFormat="1" ht="49.5" customHeight="1">
      <c r="A16" s="212"/>
      <c r="B16" s="212"/>
      <c r="C16" s="340" t="s">
        <v>119</v>
      </c>
      <c r="D16" s="340"/>
      <c r="E16" s="340"/>
      <c r="F16" s="340"/>
      <c r="G16" s="340"/>
      <c r="H16" s="340"/>
      <c r="I16" s="340"/>
      <c r="J16" s="340"/>
      <c r="K16" s="340"/>
      <c r="L16" s="213"/>
      <c r="M16" s="185" t="s">
        <v>8</v>
      </c>
    </row>
    <row r="17" spans="1:13" s="177" customFormat="1" ht="49.5" customHeight="1">
      <c r="A17" s="212"/>
      <c r="B17" s="212"/>
      <c r="C17" s="340" t="s">
        <v>120</v>
      </c>
      <c r="D17" s="340"/>
      <c r="E17" s="340"/>
      <c r="F17" s="340"/>
      <c r="G17" s="340"/>
      <c r="H17" s="340"/>
      <c r="I17" s="340"/>
      <c r="J17" s="340"/>
      <c r="K17" s="340"/>
      <c r="L17" s="213"/>
      <c r="M17" s="185" t="s">
        <v>8</v>
      </c>
    </row>
    <row r="18" spans="1:12" s="177" customFormat="1" ht="49.5" customHeight="1">
      <c r="A18" s="212"/>
      <c r="B18" s="212"/>
      <c r="C18" s="340" t="s">
        <v>121</v>
      </c>
      <c r="D18" s="340"/>
      <c r="E18" s="340"/>
      <c r="F18" s="340"/>
      <c r="G18" s="340"/>
      <c r="H18" s="340"/>
      <c r="I18" s="340"/>
      <c r="J18" s="340"/>
      <c r="K18" s="340"/>
      <c r="L18" s="214" t="e">
        <f>L17*100/L16</f>
        <v>#DIV/0!</v>
      </c>
    </row>
    <row r="19" spans="1:11" s="208" customFormat="1" ht="24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0"/>
    </row>
    <row r="20" spans="1:18" s="215" customFormat="1" ht="30" customHeight="1">
      <c r="A20" s="338" t="s">
        <v>122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R20" s="216"/>
    </row>
    <row r="21" spans="4:18" s="217" customFormat="1" ht="24" customHeight="1">
      <c r="D21" s="218"/>
      <c r="E21" s="218"/>
      <c r="F21" s="218"/>
      <c r="G21" s="218"/>
      <c r="H21" s="218"/>
      <c r="I21" s="218"/>
      <c r="J21" s="218"/>
      <c r="K21" s="218"/>
      <c r="L21" s="218"/>
      <c r="M21" s="219"/>
      <c r="N21" s="220"/>
      <c r="O21" s="185"/>
      <c r="R21" s="221"/>
    </row>
    <row r="22" spans="3:18" s="215" customFormat="1" ht="48" customHeight="1">
      <c r="C22" s="340" t="s">
        <v>123</v>
      </c>
      <c r="D22" s="340"/>
      <c r="E22" s="340"/>
      <c r="F22" s="340"/>
      <c r="G22" s="340"/>
      <c r="H22" s="340"/>
      <c r="I22" s="340"/>
      <c r="J22" s="340"/>
      <c r="K22" s="340"/>
      <c r="L22" s="222"/>
      <c r="M22" s="185" t="s">
        <v>8</v>
      </c>
      <c r="N22" s="220"/>
      <c r="O22" s="185"/>
      <c r="R22" s="216"/>
    </row>
    <row r="23" spans="1:13" s="177" customFormat="1" ht="48" customHeight="1">
      <c r="A23" s="212"/>
      <c r="B23" s="212"/>
      <c r="C23" s="340" t="s">
        <v>124</v>
      </c>
      <c r="D23" s="340"/>
      <c r="E23" s="340"/>
      <c r="F23" s="340"/>
      <c r="G23" s="340"/>
      <c r="H23" s="340"/>
      <c r="I23" s="340"/>
      <c r="J23" s="340"/>
      <c r="K23" s="340"/>
      <c r="L23" s="222"/>
      <c r="M23" s="185" t="s">
        <v>8</v>
      </c>
    </row>
    <row r="24" spans="3:18" s="215" customFormat="1" ht="48" customHeight="1">
      <c r="C24" s="340" t="s">
        <v>125</v>
      </c>
      <c r="D24" s="340"/>
      <c r="E24" s="340"/>
      <c r="F24" s="340"/>
      <c r="G24" s="340"/>
      <c r="H24" s="340"/>
      <c r="I24" s="340"/>
      <c r="J24" s="340"/>
      <c r="K24" s="340"/>
      <c r="L24" s="214" t="e">
        <f>L23*100/L22</f>
        <v>#DIV/0!</v>
      </c>
      <c r="M24" s="223"/>
      <c r="N24" s="220"/>
      <c r="O24" s="185"/>
      <c r="R24" s="216"/>
    </row>
    <row r="25" spans="4:18" s="217" customFormat="1" ht="24" customHeight="1">
      <c r="D25" s="218"/>
      <c r="E25" s="218"/>
      <c r="F25" s="218"/>
      <c r="G25" s="218"/>
      <c r="H25" s="218"/>
      <c r="I25" s="218"/>
      <c r="J25" s="218"/>
      <c r="K25" s="218"/>
      <c r="L25" s="218"/>
      <c r="M25" s="219"/>
      <c r="N25" s="220"/>
      <c r="O25" s="185"/>
      <c r="R25" s="221"/>
    </row>
    <row r="26" spans="1:18" s="215" customFormat="1" ht="27.75" customHeight="1">
      <c r="A26" s="344" t="s">
        <v>126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R26" s="216"/>
    </row>
    <row r="27" spans="4:18" s="217" customFormat="1" ht="24" customHeight="1">
      <c r="D27" s="218"/>
      <c r="E27" s="218"/>
      <c r="F27" s="218"/>
      <c r="G27" s="218"/>
      <c r="H27" s="218"/>
      <c r="I27" s="218"/>
      <c r="J27" s="218"/>
      <c r="K27" s="218"/>
      <c r="L27" s="218"/>
      <c r="M27" s="219"/>
      <c r="N27" s="220"/>
      <c r="O27" s="185"/>
      <c r="R27" s="221"/>
    </row>
    <row r="28" spans="3:18" s="215" customFormat="1" ht="45" customHeight="1">
      <c r="C28" s="340" t="s">
        <v>127</v>
      </c>
      <c r="D28" s="340"/>
      <c r="E28" s="340"/>
      <c r="F28" s="340"/>
      <c r="G28" s="340"/>
      <c r="H28" s="340"/>
      <c r="I28" s="340"/>
      <c r="J28" s="340"/>
      <c r="K28" s="340"/>
      <c r="L28" s="224"/>
      <c r="M28" s="185" t="s">
        <v>8</v>
      </c>
      <c r="N28" s="220"/>
      <c r="O28" s="185"/>
      <c r="R28" s="216"/>
    </row>
    <row r="29" spans="1:13" s="177" customFormat="1" ht="45" customHeight="1">
      <c r="A29" s="212"/>
      <c r="B29" s="212"/>
      <c r="C29" s="340" t="s">
        <v>128</v>
      </c>
      <c r="D29" s="340"/>
      <c r="E29" s="340"/>
      <c r="F29" s="340"/>
      <c r="G29" s="340"/>
      <c r="H29" s="340"/>
      <c r="I29" s="340"/>
      <c r="J29" s="340"/>
      <c r="K29" s="340"/>
      <c r="L29" s="224"/>
      <c r="M29" s="185" t="s">
        <v>8</v>
      </c>
    </row>
    <row r="30" spans="3:18" s="215" customFormat="1" ht="45" customHeight="1">
      <c r="C30" s="340" t="s">
        <v>129</v>
      </c>
      <c r="D30" s="340"/>
      <c r="E30" s="340"/>
      <c r="F30" s="340"/>
      <c r="G30" s="340"/>
      <c r="H30" s="340"/>
      <c r="I30" s="340"/>
      <c r="J30" s="340"/>
      <c r="K30" s="340"/>
      <c r="L30" s="214" t="e">
        <f>L29*100/L28</f>
        <v>#DIV/0!</v>
      </c>
      <c r="M30" s="223"/>
      <c r="N30" s="220"/>
      <c r="O30" s="185"/>
      <c r="R30" s="216"/>
    </row>
    <row r="31" spans="4:15" s="217" customFormat="1" ht="24" customHeight="1">
      <c r="D31" s="218"/>
      <c r="E31" s="218"/>
      <c r="F31" s="218"/>
      <c r="G31" s="218"/>
      <c r="H31" s="218"/>
      <c r="I31" s="218"/>
      <c r="J31" s="218"/>
      <c r="K31" s="218"/>
      <c r="L31" s="218"/>
      <c r="M31" s="219"/>
      <c r="N31" s="220"/>
      <c r="O31" s="185"/>
    </row>
    <row r="32" spans="2:4" s="225" customFormat="1" ht="24" customHeight="1">
      <c r="B32" s="342" t="s">
        <v>30</v>
      </c>
      <c r="C32" s="342"/>
      <c r="D32" s="342"/>
    </row>
    <row r="33" spans="2:18" s="225" customFormat="1" ht="24" customHeight="1"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2:18" s="225" customFormat="1" ht="24" customHeight="1"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</row>
    <row r="35" spans="2:18" s="225" customFormat="1" ht="24" customHeight="1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</row>
    <row r="36" spans="2:17" s="225" customFormat="1" ht="24" customHeight="1">
      <c r="B36" s="342" t="s">
        <v>50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226"/>
    </row>
    <row r="37" spans="2:18" ht="24" customHeight="1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2:18" ht="24" customHeight="1">
      <c r="B38" s="228" t="s">
        <v>14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</row>
    <row r="39" spans="2:18" ht="24" customHeight="1"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</row>
    <row r="40" spans="2:18" ht="24" customHeight="1"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</row>
    <row r="41" spans="2:18" ht="24" customHeight="1"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</row>
    <row r="42" spans="2:14" ht="25.5" customHeight="1">
      <c r="B42" s="342" t="s">
        <v>50</v>
      </c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G11" sqref="G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41" t="s">
        <v>135</v>
      </c>
      <c r="B1" s="274">
        <v>2.2</v>
      </c>
      <c r="C1" s="243" t="s">
        <v>0</v>
      </c>
      <c r="D1" s="239" t="s">
        <v>109</v>
      </c>
      <c r="E1" s="239"/>
      <c r="F1" s="239"/>
      <c r="G1" s="239"/>
      <c r="J1" s="240"/>
    </row>
    <row r="2" spans="1:7" s="3" customFormat="1" ht="24" customHeight="1">
      <c r="A2" s="241" t="s">
        <v>1</v>
      </c>
      <c r="B2" s="242"/>
      <c r="C2" s="243" t="s">
        <v>0</v>
      </c>
      <c r="D2" s="244">
        <v>5</v>
      </c>
      <c r="E2" s="4"/>
      <c r="F2" s="245"/>
      <c r="G2" s="4"/>
    </row>
    <row r="3" spans="1:9" s="3" customFormat="1" ht="24" customHeight="1">
      <c r="A3" s="241" t="s">
        <v>2</v>
      </c>
      <c r="B3" s="242"/>
      <c r="C3" s="243" t="s">
        <v>0</v>
      </c>
      <c r="D3" s="246">
        <f>IF(E5=1,"N/A",SUM(G8:G12))</f>
        <v>0</v>
      </c>
      <c r="E3" s="4"/>
      <c r="F3" s="245"/>
      <c r="G3" s="4"/>
      <c r="I3" s="247"/>
    </row>
    <row r="4" spans="1:7" s="3" customFormat="1" ht="24" customHeight="1">
      <c r="A4" s="248" t="s">
        <v>3</v>
      </c>
      <c r="B4" s="242"/>
      <c r="C4" s="243" t="s">
        <v>0</v>
      </c>
      <c r="D4" s="249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48" t="s">
        <v>4</v>
      </c>
      <c r="B5" s="242"/>
      <c r="C5" s="243" t="s">
        <v>0</v>
      </c>
      <c r="D5" s="246">
        <f>IF(E5=1,1,D3)</f>
        <v>0</v>
      </c>
      <c r="E5" s="250"/>
      <c r="F5" s="251" t="s">
        <v>5</v>
      </c>
      <c r="G5" s="252"/>
      <c r="H5" s="252"/>
      <c r="I5" s="252"/>
      <c r="J5" s="252"/>
      <c r="K5" s="252"/>
    </row>
    <row r="6" spans="1:11" s="6" customFormat="1" ht="19.5" customHeight="1">
      <c r="A6" s="253"/>
      <c r="D6" s="254"/>
      <c r="E6" s="255"/>
      <c r="I6" s="256"/>
      <c r="J6" s="256"/>
      <c r="K6" s="256"/>
    </row>
    <row r="7" spans="4:11" s="257" customFormat="1" ht="25.5" customHeight="1">
      <c r="D7" s="349" t="s">
        <v>15</v>
      </c>
      <c r="E7" s="350"/>
      <c r="F7" s="258" t="s">
        <v>16</v>
      </c>
      <c r="G7" s="259" t="s">
        <v>2</v>
      </c>
      <c r="H7" s="260"/>
      <c r="J7" s="261"/>
      <c r="K7" s="261"/>
    </row>
    <row r="8" spans="4:11" s="3" customFormat="1" ht="71.25" customHeight="1">
      <c r="D8" s="351">
        <v>1</v>
      </c>
      <c r="E8" s="352"/>
      <c r="F8" s="262" t="s">
        <v>136</v>
      </c>
      <c r="G8" s="263"/>
      <c r="H8" s="7" t="s">
        <v>17</v>
      </c>
      <c r="J8" s="264"/>
      <c r="K8" s="264"/>
    </row>
    <row r="9" spans="4:11" s="3" customFormat="1" ht="190.5" customHeight="1">
      <c r="D9" s="353">
        <v>2</v>
      </c>
      <c r="E9" s="353"/>
      <c r="F9" s="262" t="s">
        <v>137</v>
      </c>
      <c r="G9" s="263"/>
      <c r="H9" s="7" t="s">
        <v>17</v>
      </c>
      <c r="J9" s="264"/>
      <c r="K9" s="264"/>
    </row>
    <row r="10" spans="4:11" s="3" customFormat="1" ht="48" customHeight="1">
      <c r="D10" s="353">
        <v>3</v>
      </c>
      <c r="E10" s="353"/>
      <c r="F10" s="262" t="s">
        <v>138</v>
      </c>
      <c r="G10" s="263"/>
      <c r="H10" s="7" t="s">
        <v>17</v>
      </c>
      <c r="J10" s="264"/>
      <c r="K10" s="264"/>
    </row>
    <row r="11" spans="4:11" s="3" customFormat="1" ht="70.5" customHeight="1">
      <c r="D11" s="353">
        <v>4</v>
      </c>
      <c r="E11" s="353"/>
      <c r="F11" s="265" t="s">
        <v>139</v>
      </c>
      <c r="G11" s="293"/>
      <c r="H11" s="7"/>
      <c r="J11" s="264"/>
      <c r="K11" s="264"/>
    </row>
    <row r="12" spans="4:11" s="3" customFormat="1" ht="70.5" customHeight="1">
      <c r="D12" s="353">
        <v>5</v>
      </c>
      <c r="E12" s="353"/>
      <c r="F12" s="262" t="s">
        <v>140</v>
      </c>
      <c r="G12" s="293"/>
      <c r="H12" s="7"/>
      <c r="J12" s="264"/>
      <c r="K12" s="264"/>
    </row>
    <row r="13" spans="4:11" s="3" customFormat="1" ht="24" customHeight="1">
      <c r="D13" s="266" t="s">
        <v>134</v>
      </c>
      <c r="E13" s="267"/>
      <c r="F13" s="268"/>
      <c r="G13" s="269"/>
      <c r="H13" s="7"/>
      <c r="J13" s="264"/>
      <c r="K13" s="264"/>
    </row>
    <row r="14" spans="2:11" s="3" customFormat="1" ht="24" customHeight="1">
      <c r="B14" s="270"/>
      <c r="D14" s="240"/>
      <c r="I14" s="271"/>
      <c r="J14" s="264"/>
      <c r="K14" s="264"/>
    </row>
    <row r="15" spans="2:5" s="4" customFormat="1" ht="20.25">
      <c r="B15" s="170" t="s">
        <v>30</v>
      </c>
      <c r="E15" s="3"/>
    </row>
    <row r="16" spans="2:8" ht="20.25">
      <c r="B16" s="346"/>
      <c r="C16" s="346"/>
      <c r="D16" s="346"/>
      <c r="E16" s="346"/>
      <c r="F16" s="346"/>
      <c r="G16" s="346"/>
      <c r="H16" s="346"/>
    </row>
    <row r="17" spans="2:8" ht="20.25">
      <c r="B17" s="346"/>
      <c r="C17" s="346"/>
      <c r="D17" s="346"/>
      <c r="E17" s="346"/>
      <c r="F17" s="346"/>
      <c r="G17" s="346"/>
      <c r="H17" s="346"/>
    </row>
    <row r="18" spans="2:8" ht="20.25">
      <c r="B18" s="346"/>
      <c r="C18" s="346"/>
      <c r="D18" s="346"/>
      <c r="E18" s="346"/>
      <c r="F18" s="346"/>
      <c r="G18" s="346"/>
      <c r="H18" s="346"/>
    </row>
    <row r="19" spans="2:8" ht="20.25">
      <c r="B19" s="346"/>
      <c r="C19" s="346"/>
      <c r="D19" s="346"/>
      <c r="E19" s="346"/>
      <c r="F19" s="346"/>
      <c r="G19" s="346"/>
      <c r="H19" s="346"/>
    </row>
    <row r="20" spans="2:8" ht="20.25">
      <c r="B20" s="346"/>
      <c r="C20" s="346"/>
      <c r="D20" s="346"/>
      <c r="E20" s="346"/>
      <c r="F20" s="346"/>
      <c r="G20" s="346"/>
      <c r="H20" s="346"/>
    </row>
    <row r="21" spans="2:8" ht="20.25">
      <c r="B21" s="346"/>
      <c r="C21" s="346"/>
      <c r="D21" s="346"/>
      <c r="E21" s="346"/>
      <c r="F21" s="346"/>
      <c r="G21" s="346"/>
      <c r="H21" s="346"/>
    </row>
    <row r="22" spans="2:8" ht="20.25">
      <c r="B22" s="346"/>
      <c r="C22" s="346"/>
      <c r="D22" s="346"/>
      <c r="E22" s="346"/>
      <c r="F22" s="346"/>
      <c r="G22" s="346"/>
      <c r="H22" s="346"/>
    </row>
    <row r="23" spans="2:11" s="4" customFormat="1" ht="20.25">
      <c r="B23" s="347" t="s">
        <v>50</v>
      </c>
      <c r="C23" s="347"/>
      <c r="D23" s="347"/>
      <c r="E23" s="347"/>
      <c r="F23" s="347"/>
      <c r="G23" s="347"/>
      <c r="H23" s="347"/>
      <c r="I23" s="53"/>
      <c r="J23" s="53"/>
      <c r="K23" s="53"/>
    </row>
    <row r="24" spans="4:11" s="6" customFormat="1" ht="20.25">
      <c r="D24" s="272"/>
      <c r="I24" s="273"/>
      <c r="J24" s="256"/>
      <c r="K24" s="256"/>
    </row>
    <row r="25" spans="2:9" s="4" customFormat="1" ht="20.25">
      <c r="B25" s="170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48"/>
      <c r="C26" s="346"/>
      <c r="D26" s="346"/>
      <c r="E26" s="346"/>
      <c r="F26" s="346"/>
      <c r="G26" s="346"/>
      <c r="H26" s="346"/>
    </row>
    <row r="27" spans="2:8" ht="20.25">
      <c r="B27" s="346"/>
      <c r="C27" s="346"/>
      <c r="D27" s="346"/>
      <c r="E27" s="346"/>
      <c r="F27" s="346"/>
      <c r="G27" s="346"/>
      <c r="H27" s="346"/>
    </row>
    <row r="28" spans="2:8" ht="20.25">
      <c r="B28" s="346"/>
      <c r="C28" s="346"/>
      <c r="D28" s="346"/>
      <c r="E28" s="346"/>
      <c r="F28" s="346"/>
      <c r="G28" s="346"/>
      <c r="H28" s="346"/>
    </row>
    <row r="29" spans="2:8" ht="20.25">
      <c r="B29" s="346"/>
      <c r="C29" s="346"/>
      <c r="D29" s="346"/>
      <c r="E29" s="346"/>
      <c r="F29" s="346"/>
      <c r="G29" s="346"/>
      <c r="H29" s="346"/>
    </row>
    <row r="30" spans="2:8" ht="20.25">
      <c r="B30" s="346"/>
      <c r="C30" s="346"/>
      <c r="D30" s="346"/>
      <c r="E30" s="346"/>
      <c r="F30" s="346"/>
      <c r="G30" s="346"/>
      <c r="H30" s="346"/>
    </row>
    <row r="31" spans="2:8" ht="20.25">
      <c r="B31" s="346"/>
      <c r="C31" s="346"/>
      <c r="D31" s="346"/>
      <c r="E31" s="346"/>
      <c r="F31" s="346"/>
      <c r="G31" s="346"/>
      <c r="H31" s="346"/>
    </row>
    <row r="32" spans="2:8" ht="20.25">
      <c r="B32" s="346"/>
      <c r="C32" s="346"/>
      <c r="D32" s="346"/>
      <c r="E32" s="346"/>
      <c r="F32" s="346"/>
      <c r="G32" s="346"/>
      <c r="H32" s="346"/>
    </row>
    <row r="33" spans="2:7" s="4" customFormat="1" ht="20.25">
      <c r="B33" s="347" t="s">
        <v>50</v>
      </c>
      <c r="C33" s="347"/>
      <c r="D33" s="347"/>
      <c r="E33" s="347"/>
      <c r="F33" s="347"/>
      <c r="G33" s="347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H6" sqref="H6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54" t="s">
        <v>130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49"/>
    </row>
    <row r="2" spans="1:4" s="3" customFormat="1" ht="24.75" customHeight="1">
      <c r="A2" s="356" t="s">
        <v>1</v>
      </c>
      <c r="B2" s="357"/>
      <c r="C2" s="48" t="s">
        <v>0</v>
      </c>
      <c r="D2" s="50">
        <v>10</v>
      </c>
    </row>
    <row r="3" spans="1:5" s="3" customFormat="1" ht="24.75" customHeight="1">
      <c r="A3" s="356" t="s">
        <v>2</v>
      </c>
      <c r="B3" s="357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56" t="s">
        <v>3</v>
      </c>
      <c r="B4" s="357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56" t="s">
        <v>4</v>
      </c>
      <c r="B5" s="357"/>
      <c r="C5" s="51" t="s">
        <v>0</v>
      </c>
      <c r="D5" s="55" t="e">
        <f>IF(E5=1,1,J9)</f>
        <v>#DIV/0!</v>
      </c>
      <c r="E5" s="127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58" t="s">
        <v>6</v>
      </c>
      <c r="E7" s="358"/>
      <c r="F7" s="358"/>
      <c r="G7" s="358"/>
      <c r="H7" s="358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171" t="s">
        <v>2</v>
      </c>
      <c r="J8" s="171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60" t="s">
        <v>131</v>
      </c>
      <c r="E11" s="361"/>
      <c r="F11" s="361"/>
      <c r="G11" s="361"/>
      <c r="H11" s="361"/>
      <c r="I11" s="361"/>
      <c r="J11" s="128"/>
      <c r="K11" s="7" t="s">
        <v>8</v>
      </c>
      <c r="N11" s="63"/>
    </row>
    <row r="12" spans="4:11" s="62" customFormat="1" ht="54.75" customHeight="1">
      <c r="D12" s="360" t="s">
        <v>132</v>
      </c>
      <c r="E12" s="360"/>
      <c r="F12" s="360"/>
      <c r="G12" s="360"/>
      <c r="H12" s="360"/>
      <c r="I12" s="360"/>
      <c r="J12" s="128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62" t="s">
        <v>133</v>
      </c>
      <c r="E14" s="362"/>
      <c r="F14" s="362"/>
      <c r="G14" s="362"/>
      <c r="H14" s="362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47" t="s">
        <v>30</v>
      </c>
      <c r="C16" s="347"/>
      <c r="D16" s="347"/>
    </row>
    <row r="17" spans="2:13" s="4" customFormat="1" ht="24.75" customHeight="1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2:13" s="4" customFormat="1" ht="24.75" customHeight="1"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</row>
    <row r="19" spans="2:13" s="4" customFormat="1" ht="24.75" customHeight="1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</row>
    <row r="20" spans="2:13" s="4" customFormat="1" ht="24.75" customHeight="1"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</row>
    <row r="21" spans="2:13" s="4" customFormat="1" ht="24.75" customHeight="1"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2:13" s="4" customFormat="1" ht="24.75" customHeight="1"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3" spans="2:13" s="4" customFormat="1" ht="24.75" customHeight="1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2:13" s="4" customFormat="1" ht="24.75" customHeight="1">
      <c r="B24" s="347" t="s">
        <v>50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</row>
    <row r="28" spans="2:13" s="53" customFormat="1" ht="24.75" customHeight="1"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2:13" s="53" customFormat="1" ht="24.75" customHeight="1"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2:13" s="53" customFormat="1" ht="24.75" customHeight="1"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2:13" s="53" customFormat="1" ht="24.75" customHeight="1"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</row>
    <row r="32" spans="2:13" s="53" customFormat="1" ht="24.75" customHeight="1"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</row>
    <row r="33" spans="2:13" s="53" customFormat="1" ht="24.75" customHeight="1">
      <c r="B33" s="347" t="s">
        <v>50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</sheetData>
  <sheetProtection password="DF4A" sheet="1"/>
  <mergeCells count="14">
    <mergeCell ref="B27:M32"/>
    <mergeCell ref="B33:M33"/>
    <mergeCell ref="D11:I11"/>
    <mergeCell ref="D12:I12"/>
    <mergeCell ref="D14:H14"/>
    <mergeCell ref="B16:D16"/>
    <mergeCell ref="B17:M23"/>
    <mergeCell ref="B24:M24"/>
    <mergeCell ref="D1:N1"/>
    <mergeCell ref="A2:B2"/>
    <mergeCell ref="A3:B3"/>
    <mergeCell ref="A4:B4"/>
    <mergeCell ref="A5:B5"/>
    <mergeCell ref="D7:H7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9" sqref="J9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76" t="s">
        <v>31</v>
      </c>
      <c r="B1" s="277">
        <v>3.2</v>
      </c>
      <c r="C1" s="278" t="s">
        <v>0</v>
      </c>
      <c r="D1" s="366" t="s">
        <v>147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279"/>
    </row>
    <row r="2" spans="1:4" s="3" customFormat="1" ht="27" customHeight="1">
      <c r="A2" s="368" t="s">
        <v>1</v>
      </c>
      <c r="B2" s="369"/>
      <c r="C2" s="48" t="s">
        <v>0</v>
      </c>
      <c r="D2" s="50">
        <v>5</v>
      </c>
    </row>
    <row r="3" spans="1:5" s="3" customFormat="1" ht="27" customHeight="1">
      <c r="A3" s="368" t="s">
        <v>2</v>
      </c>
      <c r="B3" s="369"/>
      <c r="C3" s="51" t="s">
        <v>0</v>
      </c>
      <c r="D3" s="52" t="e">
        <f>IF(E5=1,"N/A",I9)</f>
        <v>#DIV/0!</v>
      </c>
      <c r="E3" s="53"/>
    </row>
    <row r="4" spans="1:5" s="3" customFormat="1" ht="27" customHeight="1">
      <c r="A4" s="368" t="s">
        <v>3</v>
      </c>
      <c r="B4" s="369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7" customHeight="1">
      <c r="A5" s="368" t="s">
        <v>4</v>
      </c>
      <c r="B5" s="369"/>
      <c r="C5" s="51" t="s">
        <v>0</v>
      </c>
      <c r="D5" s="55" t="e">
        <f>IF(E5=1,1,J9)</f>
        <v>#DIV/0!</v>
      </c>
      <c r="E5" s="127"/>
      <c r="F5" s="7" t="s">
        <v>5</v>
      </c>
    </row>
    <row r="6" spans="6:7" s="3" customFormat="1" ht="27" customHeight="1">
      <c r="F6" s="77"/>
      <c r="G6" s="78"/>
    </row>
    <row r="7" spans="1:8" s="280" customFormat="1" ht="27" customHeight="1">
      <c r="A7" s="270"/>
      <c r="C7" s="281"/>
      <c r="D7" s="358" t="s">
        <v>6</v>
      </c>
      <c r="E7" s="358"/>
      <c r="F7" s="358"/>
      <c r="G7" s="358"/>
      <c r="H7" s="358"/>
    </row>
    <row r="8" spans="1:10" s="280" customFormat="1" ht="27" customHeight="1">
      <c r="A8" s="270"/>
      <c r="C8" s="281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275" t="s">
        <v>2</v>
      </c>
      <c r="J8" s="275" t="s">
        <v>7</v>
      </c>
    </row>
    <row r="9" spans="2:10" s="280" customFormat="1" ht="27" customHeight="1">
      <c r="B9" s="282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7" customHeight="1">
      <c r="C10" s="79"/>
      <c r="D10" s="80"/>
      <c r="E10" s="81"/>
    </row>
    <row r="11" spans="4:14" s="62" customFormat="1" ht="54.75" customHeight="1">
      <c r="D11" s="363" t="s">
        <v>148</v>
      </c>
      <c r="E11" s="364"/>
      <c r="F11" s="364"/>
      <c r="G11" s="364"/>
      <c r="H11" s="364"/>
      <c r="I11" s="365"/>
      <c r="J11" s="128"/>
      <c r="K11" s="7" t="s">
        <v>8</v>
      </c>
      <c r="N11" s="63"/>
    </row>
    <row r="12" spans="4:11" s="62" customFormat="1" ht="54.75" customHeight="1">
      <c r="D12" s="360" t="s">
        <v>149</v>
      </c>
      <c r="E12" s="360"/>
      <c r="F12" s="360"/>
      <c r="G12" s="360"/>
      <c r="H12" s="360"/>
      <c r="I12" s="360"/>
      <c r="J12" s="128"/>
      <c r="K12" s="7" t="s">
        <v>8</v>
      </c>
    </row>
    <row r="13" spans="4:11" s="58" customFormat="1" ht="27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62" t="s">
        <v>150</v>
      </c>
      <c r="E14" s="362"/>
      <c r="F14" s="362"/>
      <c r="G14" s="362"/>
      <c r="H14" s="362"/>
      <c r="I14" s="76" t="e">
        <f>J12*100/J11</f>
        <v>#DIV/0!</v>
      </c>
      <c r="J14" s="68"/>
      <c r="K14" s="7"/>
    </row>
    <row r="15" spans="4:10" s="280" customFormat="1" ht="27" customHeight="1">
      <c r="D15" s="283"/>
      <c r="E15" s="283"/>
      <c r="F15" s="283"/>
      <c r="G15" s="283"/>
      <c r="H15" s="283"/>
      <c r="I15" s="284"/>
      <c r="J15" s="285"/>
    </row>
    <row r="16" spans="2:4" s="4" customFormat="1" ht="24" customHeight="1">
      <c r="B16" s="347" t="s">
        <v>30</v>
      </c>
      <c r="C16" s="347"/>
      <c r="D16" s="347"/>
    </row>
    <row r="17" spans="2:14" s="8" customFormat="1" ht="24" customHeight="1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</row>
    <row r="18" spans="2:14" s="8" customFormat="1" ht="24" customHeight="1"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</row>
    <row r="19" spans="2:14" s="8" customFormat="1" ht="24" customHeight="1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</row>
    <row r="20" spans="2:14" s="8" customFormat="1" ht="24" customHeight="1"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</row>
    <row r="21" spans="2:14" s="8" customFormat="1" ht="24" customHeight="1"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</row>
    <row r="22" spans="2:14" s="8" customFormat="1" ht="24" customHeight="1"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</row>
    <row r="23" spans="2:14" s="8" customFormat="1" ht="24" customHeight="1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</row>
    <row r="24" spans="2:13" s="4" customFormat="1" ht="24" customHeight="1">
      <c r="B24" s="347" t="s">
        <v>50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47" t="s">
        <v>14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</row>
    <row r="27" spans="2:14" ht="24" customHeight="1"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</row>
    <row r="28" spans="2:14" ht="24" customHeight="1"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</row>
    <row r="29" spans="2:14" ht="24" customHeight="1"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</row>
    <row r="30" spans="2:14" ht="24" customHeight="1"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</row>
    <row r="31" spans="2:14" ht="24" customHeight="1"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</row>
    <row r="32" spans="2:14" ht="24" customHeight="1"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2:14" ht="24" customHeight="1"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</row>
    <row r="34" spans="2:13" s="53" customFormat="1" ht="24" customHeight="1">
      <c r="B34" s="347" t="s">
        <v>50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</sheetData>
  <sheetProtection password="DF4A" sheet="1"/>
  <mergeCells count="15">
    <mergeCell ref="D1:N1"/>
    <mergeCell ref="A2:B2"/>
    <mergeCell ref="A3:B3"/>
    <mergeCell ref="A4:B4"/>
    <mergeCell ref="A5:B5"/>
    <mergeCell ref="D7:H7"/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I4" sqref="I4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2">
        <v>3.3</v>
      </c>
      <c r="C1" s="48" t="s">
        <v>0</v>
      </c>
      <c r="D1" s="354" t="s">
        <v>74</v>
      </c>
      <c r="E1" s="355"/>
      <c r="F1" s="355"/>
      <c r="G1" s="355"/>
      <c r="H1" s="355"/>
      <c r="I1" s="355"/>
      <c r="J1" s="355"/>
      <c r="K1" s="83"/>
    </row>
    <row r="2" spans="1:4" s="3" customFormat="1" ht="24.75" customHeight="1">
      <c r="A2" s="368" t="s">
        <v>1</v>
      </c>
      <c r="B2" s="369"/>
      <c r="C2" s="48" t="s">
        <v>0</v>
      </c>
      <c r="D2" s="50">
        <v>5</v>
      </c>
    </row>
    <row r="3" spans="1:5" s="3" customFormat="1" ht="24.75" customHeight="1">
      <c r="A3" s="368" t="s">
        <v>2</v>
      </c>
      <c r="B3" s="369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68" t="s">
        <v>3</v>
      </c>
      <c r="B4" s="369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68" t="s">
        <v>4</v>
      </c>
      <c r="B5" s="369"/>
      <c r="C5" s="51" t="s">
        <v>0</v>
      </c>
      <c r="D5" s="55" t="e">
        <f>IF(E5=1,1,J9)</f>
        <v>#DIV/0!</v>
      </c>
      <c r="E5" s="127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370" t="s">
        <v>6</v>
      </c>
      <c r="E7" s="370"/>
      <c r="F7" s="370"/>
      <c r="G7" s="370"/>
      <c r="H7" s="370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60" t="s">
        <v>155</v>
      </c>
      <c r="E11" s="361"/>
      <c r="F11" s="361"/>
      <c r="G11" s="361"/>
      <c r="H11" s="361"/>
      <c r="I11" s="361"/>
      <c r="J11" s="128"/>
      <c r="K11" s="7" t="s">
        <v>8</v>
      </c>
    </row>
    <row r="12" spans="4:11" s="58" customFormat="1" ht="54.75" customHeight="1">
      <c r="D12" s="360" t="s">
        <v>75</v>
      </c>
      <c r="E12" s="360"/>
      <c r="F12" s="360"/>
      <c r="G12" s="360"/>
      <c r="H12" s="360"/>
      <c r="I12" s="360"/>
      <c r="J12" s="128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62" t="s">
        <v>34</v>
      </c>
      <c r="E14" s="362"/>
      <c r="F14" s="362"/>
      <c r="G14" s="362"/>
      <c r="H14" s="362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3"/>
      <c r="J15" s="66"/>
      <c r="K15" s="67"/>
    </row>
    <row r="16" spans="1:256" s="4" customFormat="1" ht="24" customHeight="1">
      <c r="A16" s="229"/>
      <c r="B16" s="134" t="s">
        <v>76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</row>
    <row r="17" spans="1:256" s="4" customFormat="1" ht="21.75" customHeight="1">
      <c r="A17" s="229"/>
      <c r="B17" s="371" t="s">
        <v>156</v>
      </c>
      <c r="C17" s="371"/>
      <c r="D17" s="371"/>
      <c r="E17" s="371"/>
      <c r="F17" s="371"/>
      <c r="G17" s="371"/>
      <c r="H17" s="371"/>
      <c r="I17" s="371"/>
      <c r="J17" s="371"/>
      <c r="K17" s="371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</row>
    <row r="18" spans="1:256" s="4" customFormat="1" ht="94.5" customHeight="1">
      <c r="A18" s="229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</row>
    <row r="19" spans="1:256" s="4" customFormat="1" ht="20.25">
      <c r="A19" s="229"/>
      <c r="B19" s="372" t="s">
        <v>157</v>
      </c>
      <c r="C19" s="372"/>
      <c r="D19" s="372"/>
      <c r="E19" s="372"/>
      <c r="F19" s="372"/>
      <c r="G19" s="372"/>
      <c r="H19" s="372"/>
      <c r="I19" s="230"/>
      <c r="J19" s="230"/>
      <c r="K19" s="230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</row>
    <row r="20" spans="1:256" s="4" customFormat="1" ht="23.25" customHeight="1">
      <c r="A20" s="229"/>
      <c r="B20" s="372" t="s">
        <v>77</v>
      </c>
      <c r="C20" s="372"/>
      <c r="D20" s="372"/>
      <c r="E20" s="230"/>
      <c r="F20" s="230"/>
      <c r="G20" s="230"/>
      <c r="H20" s="230"/>
      <c r="I20" s="230"/>
      <c r="J20" s="230"/>
      <c r="K20" s="230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  <c r="IV20" s="229"/>
    </row>
    <row r="21" spans="1:256" s="4" customFormat="1" ht="23.25" customHeight="1">
      <c r="A21" s="229"/>
      <c r="B21" s="372" t="s">
        <v>78</v>
      </c>
      <c r="C21" s="372"/>
      <c r="D21" s="372"/>
      <c r="E21" s="372"/>
      <c r="F21" s="372"/>
      <c r="G21" s="372"/>
      <c r="H21" s="372"/>
      <c r="I21" s="372"/>
      <c r="J21" s="230"/>
      <c r="K21" s="230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</row>
    <row r="22" spans="1:256" s="4" customFormat="1" ht="13.5" customHeight="1">
      <c r="A22" s="229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</row>
    <row r="23" spans="1:256" s="4" customFormat="1" ht="20.25">
      <c r="A23" s="229"/>
      <c r="B23" s="373" t="s">
        <v>79</v>
      </c>
      <c r="C23" s="373"/>
      <c r="D23" s="373"/>
      <c r="E23" s="231" t="s">
        <v>80</v>
      </c>
      <c r="F23" s="231" t="s">
        <v>81</v>
      </c>
      <c r="G23" s="231" t="s">
        <v>25</v>
      </c>
      <c r="H23" s="231" t="s">
        <v>82</v>
      </c>
      <c r="I23" s="231" t="s">
        <v>25</v>
      </c>
      <c r="J23" s="230"/>
      <c r="K23" s="230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4" customFormat="1" ht="20.25">
      <c r="A24" s="229"/>
      <c r="B24" s="374" t="s">
        <v>83</v>
      </c>
      <c r="C24" s="374"/>
      <c r="D24" s="374"/>
      <c r="E24" s="233">
        <v>350622</v>
      </c>
      <c r="F24" s="233">
        <v>3549</v>
      </c>
      <c r="G24" s="234">
        <f>F24*100/E24</f>
        <v>1.0122011739137875</v>
      </c>
      <c r="H24" s="233">
        <v>347073</v>
      </c>
      <c r="I24" s="234">
        <f>H24*100/E24</f>
        <v>98.98779882608622</v>
      </c>
      <c r="J24" s="230"/>
      <c r="K24" s="230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4" customFormat="1" ht="20.25">
      <c r="A25" s="229"/>
      <c r="B25" s="374" t="s">
        <v>84</v>
      </c>
      <c r="C25" s="374"/>
      <c r="D25" s="374"/>
      <c r="E25" s="233">
        <v>3074</v>
      </c>
      <c r="F25" s="233">
        <v>183</v>
      </c>
      <c r="G25" s="234">
        <f>F25*100/E25</f>
        <v>5.953155497722837</v>
      </c>
      <c r="H25" s="233">
        <v>2891</v>
      </c>
      <c r="I25" s="234">
        <f>H25*100/E25</f>
        <v>94.04684450227717</v>
      </c>
      <c r="J25" s="230"/>
      <c r="K25" s="230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4" customFormat="1" ht="20.25">
      <c r="A26" s="229"/>
      <c r="B26" s="374" t="s">
        <v>85</v>
      </c>
      <c r="C26" s="374"/>
      <c r="D26" s="374"/>
      <c r="E26" s="233">
        <v>148</v>
      </c>
      <c r="F26" s="233">
        <v>15</v>
      </c>
      <c r="G26" s="234">
        <f>F26*100/E26</f>
        <v>10.135135135135135</v>
      </c>
      <c r="H26" s="233">
        <v>133</v>
      </c>
      <c r="I26" s="234">
        <f>H26*100/E26</f>
        <v>89.86486486486487</v>
      </c>
      <c r="J26" s="230"/>
      <c r="K26" s="230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4" customFormat="1" ht="20.25">
      <c r="A27" s="229"/>
      <c r="B27" s="375" t="s">
        <v>86</v>
      </c>
      <c r="C27" s="375"/>
      <c r="D27" s="375"/>
      <c r="E27" s="235">
        <f>SUM(E24:E26)</f>
        <v>353844</v>
      </c>
      <c r="F27" s="235">
        <f>SUM(F24:F26)</f>
        <v>3747</v>
      </c>
      <c r="G27" s="236">
        <f>F27*100/E27</f>
        <v>1.0589412283379116</v>
      </c>
      <c r="H27" s="235">
        <f>SUM(H24:H26)</f>
        <v>350097</v>
      </c>
      <c r="I27" s="236">
        <f>H27*100/E27</f>
        <v>98.94105877166209</v>
      </c>
      <c r="J27" s="230"/>
      <c r="K27" s="230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4" customFormat="1" ht="20.25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4" customFormat="1" ht="24" customHeight="1">
      <c r="A29" s="229"/>
      <c r="B29" s="372" t="s">
        <v>87</v>
      </c>
      <c r="C29" s="372"/>
      <c r="D29" s="372"/>
      <c r="E29" s="230"/>
      <c r="F29" s="230"/>
      <c r="G29" s="230"/>
      <c r="H29" s="230"/>
      <c r="I29" s="230"/>
      <c r="J29" s="230"/>
      <c r="K29" s="230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29"/>
      <c r="GH29" s="229"/>
      <c r="GI29" s="229"/>
      <c r="GJ29" s="229"/>
      <c r="GK29" s="229"/>
      <c r="GL29" s="229"/>
      <c r="GM29" s="229"/>
      <c r="GN29" s="229"/>
      <c r="GO29" s="229"/>
      <c r="GP29" s="229"/>
      <c r="GQ29" s="229"/>
      <c r="GR29" s="229"/>
      <c r="GS29" s="229"/>
      <c r="GT29" s="229"/>
      <c r="GU29" s="229"/>
      <c r="GV29" s="229"/>
      <c r="GW29" s="229"/>
      <c r="GX29" s="229"/>
      <c r="GY29" s="229"/>
      <c r="GZ29" s="229"/>
      <c r="HA29" s="229"/>
      <c r="HB29" s="229"/>
      <c r="HC29" s="229"/>
      <c r="HD29" s="229"/>
      <c r="HE29" s="229"/>
      <c r="HF29" s="229"/>
      <c r="HG29" s="229"/>
      <c r="HH29" s="229"/>
      <c r="HI29" s="229"/>
      <c r="HJ29" s="229"/>
      <c r="HK29" s="229"/>
      <c r="HL29" s="229"/>
      <c r="HM29" s="229"/>
      <c r="HN29" s="229"/>
      <c r="HO29" s="229"/>
      <c r="HP29" s="229"/>
      <c r="HQ29" s="229"/>
      <c r="HR29" s="229"/>
      <c r="HS29" s="229"/>
      <c r="HT29" s="229"/>
      <c r="HU29" s="229"/>
      <c r="HV29" s="229"/>
      <c r="HW29" s="229"/>
      <c r="HX29" s="229"/>
      <c r="HY29" s="229"/>
      <c r="HZ29" s="229"/>
      <c r="IA29" s="229"/>
      <c r="IB29" s="229"/>
      <c r="IC29" s="229"/>
      <c r="ID29" s="229"/>
      <c r="IE29" s="229"/>
      <c r="IF29" s="229"/>
      <c r="IG29" s="229"/>
      <c r="IH29" s="229"/>
      <c r="II29" s="229"/>
      <c r="IJ29" s="229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4" customFormat="1" ht="24" customHeight="1">
      <c r="A30" s="229"/>
      <c r="B30" s="376" t="s">
        <v>88</v>
      </c>
      <c r="C30" s="376"/>
      <c r="D30" s="376"/>
      <c r="E30" s="376"/>
      <c r="F30" s="376"/>
      <c r="G30" s="376"/>
      <c r="H30" s="376"/>
      <c r="I30" s="376"/>
      <c r="J30" s="376"/>
      <c r="K30" s="230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4" customFormat="1" ht="11.25" customHeight="1">
      <c r="A31" s="229"/>
      <c r="B31" s="237"/>
      <c r="C31" s="237"/>
      <c r="D31" s="237"/>
      <c r="E31" s="237"/>
      <c r="F31" s="237"/>
      <c r="G31" s="237"/>
      <c r="H31" s="237"/>
      <c r="I31" s="237"/>
      <c r="J31" s="237"/>
      <c r="K31" s="230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4" customFormat="1" ht="24.75" customHeight="1">
      <c r="A32" s="229"/>
      <c r="B32" s="373" t="s">
        <v>53</v>
      </c>
      <c r="C32" s="373"/>
      <c r="D32" s="373"/>
      <c r="E32" s="373" t="s">
        <v>89</v>
      </c>
      <c r="F32" s="373"/>
      <c r="G32" s="231" t="s">
        <v>25</v>
      </c>
      <c r="H32" s="373" t="s">
        <v>90</v>
      </c>
      <c r="I32" s="373"/>
      <c r="J32" s="231" t="s">
        <v>25</v>
      </c>
      <c r="K32" s="231" t="s">
        <v>91</v>
      </c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4" customFormat="1" ht="25.5" customHeight="1">
      <c r="A33" s="229"/>
      <c r="B33" s="377">
        <v>1662</v>
      </c>
      <c r="C33" s="377"/>
      <c r="D33" s="377"/>
      <c r="E33" s="378">
        <v>638</v>
      </c>
      <c r="F33" s="378"/>
      <c r="G33" s="234">
        <f>E33*100/B33</f>
        <v>38.38748495788207</v>
      </c>
      <c r="H33" s="378">
        <v>593</v>
      </c>
      <c r="I33" s="378"/>
      <c r="J33" s="234">
        <f>H33*100/B33</f>
        <v>35.67990373044525</v>
      </c>
      <c r="K33" s="238">
        <v>431</v>
      </c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4" customFormat="1" ht="20.25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4" customFormat="1" ht="21.75" customHeight="1">
      <c r="A35" s="229"/>
      <c r="B35" s="372" t="s">
        <v>158</v>
      </c>
      <c r="C35" s="372"/>
      <c r="D35" s="372"/>
      <c r="E35" s="372"/>
      <c r="F35" s="372"/>
      <c r="G35" s="372"/>
      <c r="H35" s="372"/>
      <c r="I35" s="372"/>
      <c r="J35" s="372"/>
      <c r="K35" s="372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4" customFormat="1" ht="20.25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  <c r="GW36" s="229"/>
      <c r="GX36" s="229"/>
      <c r="GY36" s="229"/>
      <c r="GZ36" s="229"/>
      <c r="HA36" s="229"/>
      <c r="HB36" s="229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  <c r="HZ36" s="229"/>
      <c r="IA36" s="229"/>
      <c r="IB36" s="229"/>
      <c r="IC36" s="229"/>
      <c r="ID36" s="229"/>
      <c r="IE36" s="229"/>
      <c r="IF36" s="229"/>
      <c r="IG36" s="229"/>
      <c r="IH36" s="229"/>
      <c r="II36" s="229"/>
      <c r="IJ36" s="229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4" customFormat="1" ht="20.25">
      <c r="A37" s="229"/>
      <c r="B37" s="373" t="s">
        <v>79</v>
      </c>
      <c r="C37" s="373"/>
      <c r="D37" s="373"/>
      <c r="E37" s="231" t="s">
        <v>80</v>
      </c>
      <c r="F37" s="231" t="s">
        <v>81</v>
      </c>
      <c r="G37" s="231" t="s">
        <v>25</v>
      </c>
      <c r="H37" s="231" t="s">
        <v>82</v>
      </c>
      <c r="I37" s="231" t="s">
        <v>25</v>
      </c>
      <c r="J37" s="230"/>
      <c r="K37" s="230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4" customFormat="1" ht="24" customHeight="1">
      <c r="A38" s="229"/>
      <c r="B38" s="374" t="s">
        <v>83</v>
      </c>
      <c r="C38" s="374"/>
      <c r="D38" s="374"/>
      <c r="E38" s="238"/>
      <c r="F38" s="238"/>
      <c r="G38" s="232" t="e">
        <f>F38*100/E38</f>
        <v>#DIV/0!</v>
      </c>
      <c r="H38" s="238"/>
      <c r="I38" s="232" t="e">
        <f>H38*100/E38</f>
        <v>#DIV/0!</v>
      </c>
      <c r="J38" s="230"/>
      <c r="K38" s="230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4" customFormat="1" ht="24" customHeight="1">
      <c r="A39" s="229"/>
      <c r="B39" s="374" t="s">
        <v>84</v>
      </c>
      <c r="C39" s="374"/>
      <c r="D39" s="374"/>
      <c r="E39" s="238"/>
      <c r="F39" s="238"/>
      <c r="G39" s="232" t="e">
        <f>F39*100/E39</f>
        <v>#DIV/0!</v>
      </c>
      <c r="H39" s="238"/>
      <c r="I39" s="232" t="e">
        <f>H39*100/E39</f>
        <v>#DIV/0!</v>
      </c>
      <c r="J39" s="230"/>
      <c r="K39" s="230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4" customFormat="1" ht="24" customHeight="1">
      <c r="A40" s="229"/>
      <c r="B40" s="374" t="s">
        <v>85</v>
      </c>
      <c r="C40" s="374"/>
      <c r="D40" s="374"/>
      <c r="E40" s="238"/>
      <c r="F40" s="238"/>
      <c r="G40" s="232" t="e">
        <f>F40*100/E40</f>
        <v>#DIV/0!</v>
      </c>
      <c r="H40" s="238"/>
      <c r="I40" s="232" t="e">
        <f>H40*100/E40</f>
        <v>#DIV/0!</v>
      </c>
      <c r="J40" s="230"/>
      <c r="K40" s="230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29"/>
      <c r="FH40" s="229"/>
      <c r="FI40" s="229"/>
      <c r="FJ40" s="229"/>
      <c r="FK40" s="229"/>
      <c r="FL40" s="229"/>
      <c r="FM40" s="229"/>
      <c r="FN40" s="229"/>
      <c r="FO40" s="229"/>
      <c r="FP40" s="229"/>
      <c r="FQ40" s="229"/>
      <c r="FR40" s="229"/>
      <c r="FS40" s="229"/>
      <c r="FT40" s="229"/>
      <c r="FU40" s="229"/>
      <c r="FV40" s="229"/>
      <c r="FW40" s="229"/>
      <c r="FX40" s="229"/>
      <c r="FY40" s="229"/>
      <c r="FZ40" s="229"/>
      <c r="GA40" s="229"/>
      <c r="GB40" s="229"/>
      <c r="GC40" s="229"/>
      <c r="GD40" s="229"/>
      <c r="GE40" s="229"/>
      <c r="GF40" s="229"/>
      <c r="GG40" s="229"/>
      <c r="GH40" s="229"/>
      <c r="GI40" s="229"/>
      <c r="GJ40" s="229"/>
      <c r="GK40" s="229"/>
      <c r="GL40" s="229"/>
      <c r="GM40" s="229"/>
      <c r="GN40" s="229"/>
      <c r="GO40" s="229"/>
      <c r="GP40" s="229"/>
      <c r="GQ40" s="229"/>
      <c r="GR40" s="229"/>
      <c r="GS40" s="229"/>
      <c r="GT40" s="229"/>
      <c r="GU40" s="229"/>
      <c r="GV40" s="229"/>
      <c r="GW40" s="229"/>
      <c r="GX40" s="229"/>
      <c r="GY40" s="229"/>
      <c r="GZ40" s="229"/>
      <c r="HA40" s="229"/>
      <c r="HB40" s="229"/>
      <c r="HC40" s="229"/>
      <c r="HD40" s="229"/>
      <c r="HE40" s="229"/>
      <c r="HF40" s="229"/>
      <c r="HG40" s="229"/>
      <c r="HH40" s="229"/>
      <c r="HI40" s="229"/>
      <c r="HJ40" s="229"/>
      <c r="HK40" s="229"/>
      <c r="HL40" s="229"/>
      <c r="HM40" s="229"/>
      <c r="HN40" s="229"/>
      <c r="HO40" s="229"/>
      <c r="HP40" s="229"/>
      <c r="HQ40" s="229"/>
      <c r="HR40" s="229"/>
      <c r="HS40" s="229"/>
      <c r="HT40" s="229"/>
      <c r="HU40" s="229"/>
      <c r="HV40" s="229"/>
      <c r="HW40" s="229"/>
      <c r="HX40" s="229"/>
      <c r="HY40" s="229"/>
      <c r="HZ40" s="229"/>
      <c r="IA40" s="229"/>
      <c r="IB40" s="229"/>
      <c r="IC40" s="229"/>
      <c r="ID40" s="229"/>
      <c r="IE40" s="229"/>
      <c r="IF40" s="229"/>
      <c r="IG40" s="229"/>
      <c r="IH40" s="229"/>
      <c r="II40" s="229"/>
      <c r="IJ40" s="229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4" customFormat="1" ht="20.25">
      <c r="A41" s="229"/>
      <c r="B41" s="375" t="s">
        <v>86</v>
      </c>
      <c r="C41" s="375"/>
      <c r="D41" s="375"/>
      <c r="E41" s="231">
        <f>SUM(E38:E40)</f>
        <v>0</v>
      </c>
      <c r="F41" s="231">
        <f>SUM(F38:F40)</f>
        <v>0</v>
      </c>
      <c r="G41" s="231" t="e">
        <f>F41*100/E41</f>
        <v>#DIV/0!</v>
      </c>
      <c r="H41" s="231">
        <f>SUM(H38:H40)</f>
        <v>0</v>
      </c>
      <c r="I41" s="231" t="e">
        <f>H41*100/E41</f>
        <v>#DIV/0!</v>
      </c>
      <c r="J41" s="230"/>
      <c r="K41" s="230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229"/>
      <c r="FG41" s="229"/>
      <c r="FH41" s="229"/>
      <c r="FI41" s="229"/>
      <c r="FJ41" s="229"/>
      <c r="FK41" s="229"/>
      <c r="FL41" s="229"/>
      <c r="FM41" s="229"/>
      <c r="FN41" s="229"/>
      <c r="FO41" s="229"/>
      <c r="FP41" s="229"/>
      <c r="FQ41" s="229"/>
      <c r="FR41" s="229"/>
      <c r="FS41" s="229"/>
      <c r="FT41" s="229"/>
      <c r="FU41" s="229"/>
      <c r="FV41" s="229"/>
      <c r="FW41" s="229"/>
      <c r="FX41" s="229"/>
      <c r="FY41" s="229"/>
      <c r="FZ41" s="229"/>
      <c r="GA41" s="229"/>
      <c r="GB41" s="229"/>
      <c r="GC41" s="229"/>
      <c r="GD41" s="229"/>
      <c r="GE41" s="229"/>
      <c r="GF41" s="229"/>
      <c r="GG41" s="229"/>
      <c r="GH41" s="229"/>
      <c r="GI41" s="229"/>
      <c r="GJ41" s="229"/>
      <c r="GK41" s="229"/>
      <c r="GL41" s="229"/>
      <c r="GM41" s="229"/>
      <c r="GN41" s="229"/>
      <c r="GO41" s="229"/>
      <c r="GP41" s="229"/>
      <c r="GQ41" s="229"/>
      <c r="GR41" s="229"/>
      <c r="GS41" s="229"/>
      <c r="GT41" s="229"/>
      <c r="GU41" s="229"/>
      <c r="GV41" s="229"/>
      <c r="GW41" s="229"/>
      <c r="GX41" s="229"/>
      <c r="GY41" s="229"/>
      <c r="GZ41" s="229"/>
      <c r="HA41" s="229"/>
      <c r="HB41" s="229"/>
      <c r="HC41" s="229"/>
      <c r="HD41" s="229"/>
      <c r="HE41" s="229"/>
      <c r="HF41" s="229"/>
      <c r="HG41" s="229"/>
      <c r="HH41" s="229"/>
      <c r="HI41" s="229"/>
      <c r="HJ41" s="229"/>
      <c r="HK41" s="229"/>
      <c r="HL41" s="229"/>
      <c r="HM41" s="229"/>
      <c r="HN41" s="229"/>
      <c r="HO41" s="229"/>
      <c r="HP41" s="229"/>
      <c r="HQ41" s="229"/>
      <c r="HR41" s="229"/>
      <c r="HS41" s="229"/>
      <c r="HT41" s="229"/>
      <c r="HU41" s="229"/>
      <c r="HV41" s="229"/>
      <c r="HW41" s="229"/>
      <c r="HX41" s="229"/>
      <c r="HY41" s="229"/>
      <c r="HZ41" s="229"/>
      <c r="IA41" s="229"/>
      <c r="IB41" s="229"/>
      <c r="IC41" s="229"/>
      <c r="ID41" s="229"/>
      <c r="IE41" s="229"/>
      <c r="IF41" s="229"/>
      <c r="IG41" s="229"/>
      <c r="IH41" s="229"/>
      <c r="II41" s="229"/>
      <c r="IJ41" s="229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4" customFormat="1" ht="20.25">
      <c r="A42" s="229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229"/>
      <c r="FG42" s="229"/>
      <c r="FH42" s="229"/>
      <c r="FI42" s="229"/>
      <c r="FJ42" s="229"/>
      <c r="FK42" s="229"/>
      <c r="FL42" s="229"/>
      <c r="FM42" s="229"/>
      <c r="FN42" s="229"/>
      <c r="FO42" s="229"/>
      <c r="FP42" s="229"/>
      <c r="FQ42" s="229"/>
      <c r="FR42" s="229"/>
      <c r="FS42" s="229"/>
      <c r="FT42" s="229"/>
      <c r="FU42" s="229"/>
      <c r="FV42" s="229"/>
      <c r="FW42" s="229"/>
      <c r="FX42" s="229"/>
      <c r="FY42" s="229"/>
      <c r="FZ42" s="229"/>
      <c r="GA42" s="229"/>
      <c r="GB42" s="229"/>
      <c r="GC42" s="229"/>
      <c r="GD42" s="229"/>
      <c r="GE42" s="229"/>
      <c r="GF42" s="229"/>
      <c r="GG42" s="229"/>
      <c r="GH42" s="229"/>
      <c r="GI42" s="229"/>
      <c r="GJ42" s="229"/>
      <c r="GK42" s="229"/>
      <c r="GL42" s="229"/>
      <c r="GM42" s="229"/>
      <c r="GN42" s="229"/>
      <c r="GO42" s="229"/>
      <c r="GP42" s="229"/>
      <c r="GQ42" s="229"/>
      <c r="GR42" s="229"/>
      <c r="GS42" s="229"/>
      <c r="GT42" s="229"/>
      <c r="GU42" s="229"/>
      <c r="GV42" s="229"/>
      <c r="GW42" s="229"/>
      <c r="GX42" s="229"/>
      <c r="GY42" s="229"/>
      <c r="GZ42" s="229"/>
      <c r="HA42" s="229"/>
      <c r="HB42" s="229"/>
      <c r="HC42" s="229"/>
      <c r="HD42" s="229"/>
      <c r="HE42" s="229"/>
      <c r="HF42" s="229"/>
      <c r="HG42" s="229"/>
      <c r="HH42" s="229"/>
      <c r="HI42" s="229"/>
      <c r="HJ42" s="229"/>
      <c r="HK42" s="229"/>
      <c r="HL42" s="229"/>
      <c r="HM42" s="229"/>
      <c r="HN42" s="229"/>
      <c r="HO42" s="229"/>
      <c r="HP42" s="229"/>
      <c r="HQ42" s="229"/>
      <c r="HR42" s="229"/>
      <c r="HS42" s="229"/>
      <c r="HT42" s="229"/>
      <c r="HU42" s="229"/>
      <c r="HV42" s="229"/>
      <c r="HW42" s="229"/>
      <c r="HX42" s="229"/>
      <c r="HY42" s="229"/>
      <c r="HZ42" s="229"/>
      <c r="IA42" s="229"/>
      <c r="IB42" s="229"/>
      <c r="IC42" s="229"/>
      <c r="ID42" s="229"/>
      <c r="IE42" s="229"/>
      <c r="IF42" s="229"/>
      <c r="IG42" s="229"/>
      <c r="IH42" s="229"/>
      <c r="II42" s="229"/>
      <c r="IJ42" s="229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2:4" s="8" customFormat="1" ht="24" customHeight="1">
      <c r="B43" s="381" t="s">
        <v>30</v>
      </c>
      <c r="C43" s="381"/>
      <c r="D43" s="381"/>
    </row>
    <row r="44" spans="2:11" s="8" customFormat="1" ht="24" customHeight="1">
      <c r="B44" s="348"/>
      <c r="C44" s="348"/>
      <c r="D44" s="348"/>
      <c r="E44" s="348"/>
      <c r="F44" s="348"/>
      <c r="G44" s="348"/>
      <c r="H44" s="348"/>
      <c r="I44" s="348"/>
      <c r="J44" s="348"/>
      <c r="K44" s="348"/>
    </row>
    <row r="45" spans="2:11" s="8" customFormat="1" ht="24" customHeight="1">
      <c r="B45" s="348"/>
      <c r="C45" s="348"/>
      <c r="D45" s="348"/>
      <c r="E45" s="348"/>
      <c r="F45" s="348"/>
      <c r="G45" s="348"/>
      <c r="H45" s="348"/>
      <c r="I45" s="348"/>
      <c r="J45" s="348"/>
      <c r="K45" s="348"/>
    </row>
    <row r="46" spans="2:11" s="8" customFormat="1" ht="24" customHeight="1">
      <c r="B46" s="381" t="s">
        <v>50</v>
      </c>
      <c r="C46" s="381"/>
      <c r="D46" s="381"/>
      <c r="E46" s="381"/>
      <c r="F46" s="381"/>
      <c r="G46" s="381"/>
      <c r="H46" s="381"/>
      <c r="I46" s="381"/>
      <c r="J46" s="381"/>
      <c r="K46" s="381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382"/>
      <c r="C49" s="382"/>
      <c r="D49" s="382"/>
      <c r="E49" s="382"/>
      <c r="F49" s="382"/>
      <c r="G49" s="382"/>
      <c r="H49" s="382"/>
      <c r="I49" s="382"/>
      <c r="J49" s="382"/>
      <c r="K49" s="382"/>
    </row>
    <row r="50" spans="2:11" ht="24" customHeight="1">
      <c r="B50" s="382"/>
      <c r="C50" s="382"/>
      <c r="D50" s="382"/>
      <c r="E50" s="382"/>
      <c r="F50" s="382"/>
      <c r="G50" s="382"/>
      <c r="H50" s="382"/>
      <c r="I50" s="382"/>
      <c r="J50" s="382"/>
      <c r="K50" s="382"/>
    </row>
    <row r="51" spans="2:10" ht="24" customHeight="1">
      <c r="B51" s="381" t="s">
        <v>50</v>
      </c>
      <c r="C51" s="381"/>
      <c r="D51" s="381"/>
      <c r="E51" s="381"/>
      <c r="F51" s="381"/>
      <c r="G51" s="381"/>
      <c r="H51" s="381"/>
      <c r="I51" s="381"/>
      <c r="J51" s="381"/>
    </row>
    <row r="54" spans="2:11" ht="24.75" customHeight="1" hidden="1">
      <c r="B54" s="383" t="s">
        <v>92</v>
      </c>
      <c r="C54" s="383"/>
      <c r="D54" s="383"/>
      <c r="E54" s="383"/>
      <c r="F54" s="383"/>
      <c r="G54" s="383"/>
      <c r="H54" s="383"/>
      <c r="I54" s="383"/>
      <c r="J54" s="383"/>
      <c r="K54" s="383"/>
    </row>
    <row r="55" spans="2:11" ht="24.75" customHeight="1" hidden="1">
      <c r="B55" s="385" t="s">
        <v>51</v>
      </c>
      <c r="C55" s="387" t="s">
        <v>52</v>
      </c>
      <c r="D55" s="388"/>
      <c r="E55" s="388"/>
      <c r="F55" s="389"/>
      <c r="G55" s="393" t="s">
        <v>93</v>
      </c>
      <c r="H55" s="395" t="s">
        <v>94</v>
      </c>
      <c r="I55" s="395" t="s">
        <v>95</v>
      </c>
      <c r="J55" s="379" t="s">
        <v>96</v>
      </c>
      <c r="K55" s="399" t="s">
        <v>25</v>
      </c>
    </row>
    <row r="56" spans="2:11" ht="20.25" hidden="1">
      <c r="B56" s="386"/>
      <c r="C56" s="390"/>
      <c r="D56" s="391"/>
      <c r="E56" s="391"/>
      <c r="F56" s="392"/>
      <c r="G56" s="394"/>
      <c r="H56" s="396"/>
      <c r="I56" s="397"/>
      <c r="J56" s="380"/>
      <c r="K56" s="400"/>
    </row>
    <row r="57" spans="2:11" ht="27" customHeight="1" hidden="1">
      <c r="B57" s="401">
        <v>1</v>
      </c>
      <c r="C57" s="404" t="s">
        <v>54</v>
      </c>
      <c r="D57" s="405"/>
      <c r="E57" s="405"/>
      <c r="F57" s="406"/>
      <c r="G57" s="135"/>
      <c r="H57" s="136"/>
      <c r="I57" s="169"/>
      <c r="J57" s="137"/>
      <c r="K57" s="138"/>
    </row>
    <row r="58" spans="2:11" s="124" customFormat="1" ht="28.5" customHeight="1" hidden="1">
      <c r="B58" s="402"/>
      <c r="C58" s="384" t="s">
        <v>55</v>
      </c>
      <c r="D58" s="384"/>
      <c r="E58" s="384"/>
      <c r="F58" s="384"/>
      <c r="G58" s="407"/>
      <c r="H58" s="409"/>
      <c r="I58" s="411"/>
      <c r="J58" s="413"/>
      <c r="K58" s="415"/>
    </row>
    <row r="59" spans="2:11" s="124" customFormat="1" ht="28.5" customHeight="1" hidden="1">
      <c r="B59" s="402"/>
      <c r="C59" s="384" t="s">
        <v>56</v>
      </c>
      <c r="D59" s="384"/>
      <c r="E59" s="384"/>
      <c r="F59" s="384"/>
      <c r="G59" s="408"/>
      <c r="H59" s="410"/>
      <c r="I59" s="412"/>
      <c r="J59" s="414"/>
      <c r="K59" s="416"/>
    </row>
    <row r="60" spans="2:11" s="124" customFormat="1" ht="28.5" customHeight="1" hidden="1">
      <c r="B60" s="402"/>
      <c r="C60" s="424" t="s">
        <v>57</v>
      </c>
      <c r="D60" s="424"/>
      <c r="E60" s="424"/>
      <c r="F60" s="424"/>
      <c r="G60" s="139"/>
      <c r="H60" s="140"/>
      <c r="I60" s="129"/>
      <c r="J60" s="141"/>
      <c r="K60" s="142"/>
    </row>
    <row r="61" spans="2:11" s="124" customFormat="1" ht="43.5" customHeight="1" hidden="1">
      <c r="B61" s="402"/>
      <c r="C61" s="398" t="s">
        <v>58</v>
      </c>
      <c r="D61" s="398"/>
      <c r="E61" s="398"/>
      <c r="F61" s="398"/>
      <c r="G61" s="139"/>
      <c r="H61" s="140"/>
      <c r="I61" s="129"/>
      <c r="J61" s="141"/>
      <c r="K61" s="142"/>
    </row>
    <row r="62" spans="2:11" s="124" customFormat="1" ht="28.5" customHeight="1" hidden="1">
      <c r="B62" s="402"/>
      <c r="C62" s="398" t="s">
        <v>59</v>
      </c>
      <c r="D62" s="398"/>
      <c r="E62" s="398"/>
      <c r="F62" s="398"/>
      <c r="G62" s="139"/>
      <c r="H62" s="140"/>
      <c r="I62" s="129"/>
      <c r="J62" s="141"/>
      <c r="K62" s="142"/>
    </row>
    <row r="63" spans="2:11" s="124" customFormat="1" ht="28.5" customHeight="1" hidden="1">
      <c r="B63" s="402"/>
      <c r="C63" s="398" t="s">
        <v>60</v>
      </c>
      <c r="D63" s="398"/>
      <c r="E63" s="398"/>
      <c r="F63" s="398"/>
      <c r="G63" s="139"/>
      <c r="H63" s="140"/>
      <c r="I63" s="129"/>
      <c r="J63" s="141"/>
      <c r="K63" s="142"/>
    </row>
    <row r="64" spans="2:11" s="124" customFormat="1" ht="28.5" customHeight="1" hidden="1">
      <c r="B64" s="402"/>
      <c r="C64" s="398" t="s">
        <v>61</v>
      </c>
      <c r="D64" s="398"/>
      <c r="E64" s="398"/>
      <c r="F64" s="398"/>
      <c r="G64" s="139"/>
      <c r="H64" s="140"/>
      <c r="I64" s="129"/>
      <c r="J64" s="141"/>
      <c r="K64" s="142"/>
    </row>
    <row r="65" spans="2:11" s="124" customFormat="1" ht="28.5" customHeight="1" hidden="1">
      <c r="B65" s="402"/>
      <c r="C65" s="398" t="s">
        <v>62</v>
      </c>
      <c r="D65" s="398"/>
      <c r="E65" s="398"/>
      <c r="F65" s="398"/>
      <c r="G65" s="139"/>
      <c r="H65" s="140"/>
      <c r="I65" s="129"/>
      <c r="J65" s="141"/>
      <c r="K65" s="142"/>
    </row>
    <row r="66" spans="2:11" s="124" customFormat="1" ht="28.5" customHeight="1" hidden="1">
      <c r="B66" s="402"/>
      <c r="C66" s="398" t="s">
        <v>63</v>
      </c>
      <c r="D66" s="398"/>
      <c r="E66" s="398"/>
      <c r="F66" s="398"/>
      <c r="G66" s="139"/>
      <c r="H66" s="140"/>
      <c r="I66" s="129"/>
      <c r="J66" s="141"/>
      <c r="K66" s="142"/>
    </row>
    <row r="67" spans="2:11" s="147" customFormat="1" ht="70.5" customHeight="1" hidden="1">
      <c r="B67" s="402"/>
      <c r="C67" s="428" t="s">
        <v>64</v>
      </c>
      <c r="D67" s="428"/>
      <c r="E67" s="428"/>
      <c r="F67" s="428"/>
      <c r="G67" s="143"/>
      <c r="H67" s="144"/>
      <c r="I67" s="130"/>
      <c r="J67" s="145"/>
      <c r="K67" s="146"/>
    </row>
    <row r="68" spans="2:11" s="147" customFormat="1" ht="46.5" customHeight="1" hidden="1">
      <c r="B68" s="402"/>
      <c r="C68" s="428" t="s">
        <v>65</v>
      </c>
      <c r="D68" s="428"/>
      <c r="E68" s="428"/>
      <c r="F68" s="428"/>
      <c r="G68" s="143"/>
      <c r="H68" s="144"/>
      <c r="I68" s="130"/>
      <c r="J68" s="145"/>
      <c r="K68" s="146"/>
    </row>
    <row r="69" spans="2:11" s="124" customFormat="1" ht="30" customHeight="1" hidden="1">
      <c r="B69" s="403"/>
      <c r="C69" s="398" t="s">
        <v>66</v>
      </c>
      <c r="D69" s="398"/>
      <c r="E69" s="398"/>
      <c r="F69" s="398"/>
      <c r="G69" s="139"/>
      <c r="H69" s="140"/>
      <c r="I69" s="129"/>
      <c r="J69" s="141"/>
      <c r="K69" s="142"/>
    </row>
    <row r="70" spans="2:11" ht="27" customHeight="1" hidden="1">
      <c r="B70" s="417">
        <v>2</v>
      </c>
      <c r="C70" s="420" t="s">
        <v>67</v>
      </c>
      <c r="D70" s="421"/>
      <c r="E70" s="421"/>
      <c r="F70" s="422"/>
      <c r="G70" s="135"/>
      <c r="H70" s="136"/>
      <c r="I70" s="169"/>
      <c r="J70" s="137"/>
      <c r="K70" s="138"/>
    </row>
    <row r="71" spans="2:11" ht="30.75" customHeight="1" hidden="1">
      <c r="B71" s="418"/>
      <c r="C71" s="398" t="s">
        <v>68</v>
      </c>
      <c r="D71" s="398"/>
      <c r="E71" s="398"/>
      <c r="F71" s="398"/>
      <c r="G71" s="135"/>
      <c r="H71" s="136"/>
      <c r="I71" s="169"/>
      <c r="J71" s="137"/>
      <c r="K71" s="138"/>
    </row>
    <row r="72" spans="2:11" ht="30.75" customHeight="1" hidden="1">
      <c r="B72" s="418"/>
      <c r="C72" s="398" t="s">
        <v>69</v>
      </c>
      <c r="D72" s="398"/>
      <c r="E72" s="398"/>
      <c r="F72" s="398"/>
      <c r="G72" s="135"/>
      <c r="H72" s="136"/>
      <c r="I72" s="169"/>
      <c r="J72" s="137"/>
      <c r="K72" s="138"/>
    </row>
    <row r="73" spans="2:11" ht="30.75" customHeight="1" hidden="1">
      <c r="B73" s="419"/>
      <c r="C73" s="423" t="s">
        <v>70</v>
      </c>
      <c r="D73" s="423"/>
      <c r="E73" s="423"/>
      <c r="F73" s="423"/>
      <c r="G73" s="135"/>
      <c r="H73" s="136"/>
      <c r="I73" s="169"/>
      <c r="J73" s="137"/>
      <c r="K73" s="138"/>
    </row>
    <row r="74" spans="2:11" ht="27" customHeight="1" hidden="1">
      <c r="B74" s="401">
        <v>3</v>
      </c>
      <c r="C74" s="432" t="s">
        <v>71</v>
      </c>
      <c r="D74" s="433"/>
      <c r="E74" s="433"/>
      <c r="F74" s="434"/>
      <c r="G74" s="135"/>
      <c r="H74" s="136"/>
      <c r="I74" s="169"/>
      <c r="J74" s="137"/>
      <c r="K74" s="138"/>
    </row>
    <row r="75" spans="2:11" s="152" customFormat="1" ht="95.25" customHeight="1" hidden="1">
      <c r="B75" s="403"/>
      <c r="C75" s="435" t="s">
        <v>72</v>
      </c>
      <c r="D75" s="436"/>
      <c r="E75" s="436"/>
      <c r="F75" s="437"/>
      <c r="G75" s="148"/>
      <c r="H75" s="149"/>
      <c r="I75" s="131"/>
      <c r="J75" s="150"/>
      <c r="K75" s="151"/>
    </row>
    <row r="76" spans="2:11" ht="27" customHeight="1" hidden="1">
      <c r="B76" s="401">
        <v>4</v>
      </c>
      <c r="C76" s="438" t="s">
        <v>97</v>
      </c>
      <c r="D76" s="439"/>
      <c r="E76" s="439"/>
      <c r="F76" s="440"/>
      <c r="G76" s="135"/>
      <c r="H76" s="136"/>
      <c r="I76" s="169"/>
      <c r="J76" s="137"/>
      <c r="K76" s="138"/>
    </row>
    <row r="77" spans="2:11" ht="30.75" customHeight="1" hidden="1">
      <c r="B77" s="402"/>
      <c r="C77" s="425" t="s">
        <v>98</v>
      </c>
      <c r="D77" s="426"/>
      <c r="E77" s="426"/>
      <c r="F77" s="427"/>
      <c r="G77" s="135"/>
      <c r="H77" s="136"/>
      <c r="I77" s="169"/>
      <c r="J77" s="137"/>
      <c r="K77" s="138"/>
    </row>
    <row r="78" spans="2:11" ht="30.75" customHeight="1" hidden="1">
      <c r="B78" s="402"/>
      <c r="C78" s="425" t="s">
        <v>99</v>
      </c>
      <c r="D78" s="426"/>
      <c r="E78" s="426"/>
      <c r="F78" s="427"/>
      <c r="G78" s="135"/>
      <c r="H78" s="136"/>
      <c r="I78" s="169"/>
      <c r="J78" s="137"/>
      <c r="K78" s="138"/>
    </row>
    <row r="79" spans="2:11" ht="30.75" customHeight="1" hidden="1">
      <c r="B79" s="402"/>
      <c r="C79" s="425" t="s">
        <v>100</v>
      </c>
      <c r="D79" s="426"/>
      <c r="E79" s="426"/>
      <c r="F79" s="427"/>
      <c r="G79" s="135"/>
      <c r="H79" s="136"/>
      <c r="I79" s="169"/>
      <c r="J79" s="137"/>
      <c r="K79" s="138"/>
    </row>
    <row r="80" spans="2:11" ht="30.75" customHeight="1" hidden="1">
      <c r="B80" s="402"/>
      <c r="C80" s="425" t="s">
        <v>101</v>
      </c>
      <c r="D80" s="426"/>
      <c r="E80" s="426"/>
      <c r="F80" s="427"/>
      <c r="G80" s="135"/>
      <c r="H80" s="136"/>
      <c r="I80" s="169"/>
      <c r="J80" s="137"/>
      <c r="K80" s="138"/>
    </row>
    <row r="81" spans="2:11" ht="30.75" customHeight="1" hidden="1">
      <c r="B81" s="402"/>
      <c r="C81" s="425" t="s">
        <v>102</v>
      </c>
      <c r="D81" s="426"/>
      <c r="E81" s="426"/>
      <c r="F81" s="427"/>
      <c r="G81" s="135"/>
      <c r="H81" s="136"/>
      <c r="I81" s="169"/>
      <c r="J81" s="137"/>
      <c r="K81" s="138"/>
    </row>
    <row r="82" spans="2:11" ht="30.75" customHeight="1" hidden="1">
      <c r="B82" s="403"/>
      <c r="C82" s="425" t="s">
        <v>103</v>
      </c>
      <c r="D82" s="426"/>
      <c r="E82" s="426"/>
      <c r="F82" s="427"/>
      <c r="G82" s="153"/>
      <c r="H82" s="136"/>
      <c r="I82" s="154"/>
      <c r="J82" s="155"/>
      <c r="K82" s="156"/>
    </row>
    <row r="83" spans="3:11" ht="27" customHeight="1" hidden="1">
      <c r="C83" s="429" t="s">
        <v>104</v>
      </c>
      <c r="D83" s="430"/>
      <c r="E83" s="430"/>
      <c r="F83" s="431"/>
      <c r="G83" s="157">
        <f>SUM(G57:G82)</f>
        <v>0</v>
      </c>
      <c r="H83" s="157">
        <f>SUM(H57:H82)</f>
        <v>0</v>
      </c>
      <c r="I83" s="158" t="e">
        <f>H83*100/G83</f>
        <v>#DIV/0!</v>
      </c>
      <c r="J83" s="157">
        <f>SUM(J57:J82)</f>
        <v>0</v>
      </c>
      <c r="K83" s="158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2024-04-01T08:38:26Z</dcterms:modified>
  <cp:category/>
  <cp:version/>
  <cp:contentType/>
  <cp:contentStatus/>
</cp:coreProperties>
</file>