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1" sheetId="4" r:id="rId4"/>
    <sheet name="3.2" sheetId="5" r:id="rId5"/>
    <sheet name="3.3" sheetId="6" r:id="rId6"/>
  </sheets>
  <externalReferences>
    <externalReference r:id="rId9"/>
    <externalReference r:id="rId10"/>
    <externalReference r:id="rId11"/>
    <externalReference r:id="rId12"/>
  </externalReferences>
  <definedNames>
    <definedName name="___for10" localSheetId="1">'[1]8'!$X$7</definedName>
    <definedName name="___for10" localSheetId="2">'[1]8'!$X$7</definedName>
    <definedName name="___for10" localSheetId="3">'[1]8'!$X$7</definedName>
    <definedName name="___for10" localSheetId="5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3">'[1]12'!$X$7</definedName>
    <definedName name="___for14" localSheetId="5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 localSheetId="5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 localSheetId="5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 localSheetId="5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 localSheetId="5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 localSheetId="5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 localSheetId="5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 localSheetId="5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 localSheetId="5">#REF!</definedName>
    <definedName name="__for9">#REF!</definedName>
    <definedName name="_for10" localSheetId="1">'[1]8'!$X$7</definedName>
    <definedName name="_for10" localSheetId="2">'[1]8'!$X$7</definedName>
    <definedName name="_for10" localSheetId="3">'[1]8'!$X$7</definedName>
    <definedName name="_for10" localSheetId="5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 localSheetId="5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 localSheetId="5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 localSheetId="5">#REF!</definedName>
    <definedName name="_for13">#REF!</definedName>
    <definedName name="_for14" localSheetId="1">'[1]12'!$X$7</definedName>
    <definedName name="_for14" localSheetId="2">'[1]12'!$X$7</definedName>
    <definedName name="_for14" localSheetId="3">'[1]12'!$X$7</definedName>
    <definedName name="_for14" localSheetId="5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 localSheetId="5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 localSheetId="5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 localSheetId="5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 localSheetId="5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 localSheetId="5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>#REF!</definedName>
    <definedName name="data10" localSheetId="1">'[1]8'!$A$7</definedName>
    <definedName name="data10" localSheetId="2">'[1]8'!$A$7</definedName>
    <definedName name="data10" localSheetId="3">'[1]8'!$A$7</definedName>
    <definedName name="data10" localSheetId="5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 localSheetId="5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 localSheetId="5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 localSheetId="5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 localSheetId="5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 localSheetId="5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 localSheetId="5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 localSheetId="5">#REF!</definedName>
    <definedName name="data13.3">#REF!</definedName>
    <definedName name="data14" localSheetId="1">'[1]12'!$A$7</definedName>
    <definedName name="data14" localSheetId="2">'[1]12'!$A$7</definedName>
    <definedName name="data14" localSheetId="3">'[1]12'!$A$7</definedName>
    <definedName name="data14" localSheetId="5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 localSheetId="5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 localSheetId="5">#REF!</definedName>
    <definedName name="data2_2_1">#REF!</definedName>
    <definedName name="data4_1" localSheetId="1">'[1]3.1'!$A$7</definedName>
    <definedName name="data4_1" localSheetId="2">'[1]3.1'!$A$7</definedName>
    <definedName name="data4_1" localSheetId="3">'[1]3.1'!$A$7</definedName>
    <definedName name="data4_1" localSheetId="5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 localSheetId="5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 localSheetId="5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 localSheetId="5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 localSheetId="5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 localSheetId="5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 localSheetId="5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 localSheetId="5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 localSheetId="5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 localSheetId="5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 localSheetId="5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 localSheetId="5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 localSheetId="5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 localSheetId="5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 localSheetId="5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 localSheetId="5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 localSheetId="5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 localSheetId="5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 localSheetId="5">#REF!</definedName>
    <definedName name="for2_2_1">#REF!</definedName>
    <definedName name="for4_1" localSheetId="1">'[1]3.1'!$X$7</definedName>
    <definedName name="for4_1" localSheetId="2">'[1]3.1'!$X$7</definedName>
    <definedName name="for4_1" localSheetId="3">'[1]3.1'!$X$7</definedName>
    <definedName name="for4_1" localSheetId="5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 localSheetId="5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 localSheetId="5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 localSheetId="5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 localSheetId="5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 localSheetId="5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 localSheetId="5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 localSheetId="5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 localSheetId="5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 localSheetId="5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 localSheetId="5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 localSheetId="5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 localSheetId="5">#REF!</definedName>
    <definedName name="note1">#REF!</definedName>
    <definedName name="note10" localSheetId="1">'[1]8'!$AL$7</definedName>
    <definedName name="note10" localSheetId="2">'[1]8'!$AL$7</definedName>
    <definedName name="note10" localSheetId="3">'[1]8'!$AL$7</definedName>
    <definedName name="note10" localSheetId="5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 localSheetId="5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 localSheetId="5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 localSheetId="5">#REF!</definedName>
    <definedName name="note12">#REF!</definedName>
    <definedName name="note13" localSheetId="1">'[1]11'!$AL$7</definedName>
    <definedName name="note13" localSheetId="2">'[1]11'!$AL$7</definedName>
    <definedName name="note13" localSheetId="3">'[1]11'!$AL$7</definedName>
    <definedName name="note13" localSheetId="5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 localSheetId="5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 localSheetId="5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 localSheetId="5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 localSheetId="5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 localSheetId="5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 localSheetId="5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 localSheetId="5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 localSheetId="5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 localSheetId="5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 localSheetId="5">#REF!</definedName>
    <definedName name="note4">#REF!</definedName>
    <definedName name="note4_1" localSheetId="1">'[1]3.1'!$AL$7</definedName>
    <definedName name="note4_1" localSheetId="2">'[1]3.1'!$AL$7</definedName>
    <definedName name="note4_1" localSheetId="3">'[1]3.1'!$AL$7</definedName>
    <definedName name="note4_1" localSheetId="5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 localSheetId="5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 localSheetId="5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 localSheetId="5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 localSheetId="5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 localSheetId="5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 localSheetId="5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 localSheetId="5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 localSheetId="5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 localSheetId="5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 localSheetId="5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 localSheetId="5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 localSheetId="5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 localSheetId="5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3">'[1]9.3'!$BJ$7</definedName>
    <definedName name="remark11.3" localSheetId="5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3">'[1]11'!$BJ$7</definedName>
    <definedName name="remark13" localSheetId="5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 localSheetId="5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3">'[1]12'!$BJ$7</definedName>
    <definedName name="remark14" localSheetId="5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 localSheetId="5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 localSheetId="5">#REF!</definedName>
    <definedName name="score">#REF!</definedName>
    <definedName name="score10" localSheetId="1">'[1]8'!$M$7</definedName>
    <definedName name="score10" localSheetId="2">'[1]8'!$M$7</definedName>
    <definedName name="score10" localSheetId="3">'[1]8'!$M$7</definedName>
    <definedName name="score10" localSheetId="5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 localSheetId="5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 localSheetId="5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 localSheetId="5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 localSheetId="5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 localSheetId="5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 localSheetId="5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 localSheetId="5">#REF!</definedName>
    <definedName name="score13.3">#REF!</definedName>
    <definedName name="score14" localSheetId="1">'[1]12'!$M$7</definedName>
    <definedName name="score14" localSheetId="2">'[1]12'!$M$7</definedName>
    <definedName name="score14" localSheetId="3">'[1]12'!$M$7</definedName>
    <definedName name="score14" localSheetId="5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 localSheetId="5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 localSheetId="5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3">'[1]3.1'!$M$7</definedName>
    <definedName name="score4_1" localSheetId="5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 localSheetId="5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 localSheetId="5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 localSheetId="5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 localSheetId="5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 localSheetId="5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 localSheetId="5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 localSheetId="5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 localSheetId="5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 localSheetId="5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 localSheetId="5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 localSheetId="5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 localSheetId="5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 localSheetId="5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 localSheetId="5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 localSheetId="5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<sst xmlns="http://schemas.openxmlformats.org/spreadsheetml/2006/main" count="279" uniqueCount="159">
  <si>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</si>
  <si>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</si>
  <si>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</si>
  <si>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</si>
  <si>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</si>
  <si>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</si>
  <si>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</si>
  <si>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</si>
  <si>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</si>
  <si>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</si>
  <si>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</si>
  <si>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</si>
  <si>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</si>
  <si>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</si>
  <si>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</si>
  <si>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</si>
  <si>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</si>
  <si>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</si>
  <si>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</si>
  <si>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</si>
  <si>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</si>
  <si>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</si>
  <si>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</si>
  <si>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</si>
  <si>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</si>
  <si>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</si>
  <si>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</si>
  <si>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</si>
  <si>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</si>
  <si>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</si>
  <si>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</si>
  <si>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</si>
  <si>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</si>
  <si>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</si>
  <si>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</si>
  <si>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</si>
  <si>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</si>
  <si>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</si>
  <si>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</si>
  <si>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</si>
  <si>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</si>
  <si>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</si>
  <si>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</si>
  <si>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</si>
  <si>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</si>
  <si>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</si>
  <si>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</si>
  <si>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</si>
  <si>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</si>
  <si>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</si>
  <si>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</si>
  <si>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</si>
  <si>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</si>
  <si>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</si>
  <si>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</si>
  <si>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</si>
  <si>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</si>
  <si>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</si>
  <si>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</si>
  <si>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</si>
  <si>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</si>
  <si>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</si>
  <si>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</si>
  <si>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</si>
  <si>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</si>
  <si>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</si>
  <si>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</si>
  <si>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</si>
  <si>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</si>
  <si>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</si>
  <si>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</si>
  <si>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</si>
  <si>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</si>
  <si>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</si>
  <si>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</si>
  <si>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</si>
  <si>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</si>
  <si>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</si>
  <si>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</si>
  <si>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</si>
  <si>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</si>
  <si>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</si>
  <si>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</si>
  <si>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</si>
  <si>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</si>
  <si>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</si>
  <si>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</si>
  <si>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</si>
  <si>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</si>
  <si>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</si>
  <si>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</si>
  <si>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</si>
  <si>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</si>
  <si>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</si>
  <si>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</si>
  <si>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</si>
  <si>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</si>
  <si>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</si>
  <si>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</si>
  <si>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</si>
  <si>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</si>
  <si>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</si>
  <si>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</si>
  <si>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</si>
  <si>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</si>
  <si>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ร้อยละของคดีอาญาที่พนักงานอัยการสามารถพิจารณา
และมีคำสั่งอย่างหนึ่งอย่างใดภายใน 30 วัน นับจากวันรับสำนวนจากพนักงานสอบสวน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</si>
  <si>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</si>
  <si>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</si>
  <si>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</si>
  <si>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</si>
  <si>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</si>
  <si>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</si>
  <si>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</si>
  <si>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</si>
  <si>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</si>
  <si>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</si>
  <si>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</si>
  <si>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</si>
  <si>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</si>
  <si>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</si>
  <si>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</si>
  <si>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</si>
  <si>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</si>
  <si>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</si>
  <si>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</si>
  <si>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</si>
  <si>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</si>
  <si>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</si>
  <si>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</si>
  <si>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</si>
  <si>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ร้อยละของคดีอาญาที่พนักงานอัยการสามารถพิจารณาและมีคำสั่งอย่างหนึ่งอย่างใด ภายใน 30 วัน นับจากรับสำนวนจากพนักงานสอบสวน</t>
  </si>
  <si>
    <t>จำนวนสำนวนคดีอาญาทั้งหมดที่สำนักงานอัยการสูงสุดรับจากพนักงานสอบสวน 
ในปีงบประมาณ พ.ศ. 2567</t>
  </si>
  <si>
    <t>จำนวนสำนวนคดีอาญาที่สำนักงานอัยการสูงสุดรับจากพนักงานสอบสวนในปีงบประมาณ พ.ศ. 2567
 และพนักงานอัยการสามารถพิจารณา และมีคำสั่งอย่างหนึ่งอย่างใดได้ภายใน ๓๐ วัน</t>
  </si>
  <si>
    <t>ร้อยละของคดีอาญาที่พนักงานอัยการสามารถพิจารณาและมีคำสั่ง
อย่างหนึ่งอย่างใดภายใน 30 วัน นับจากวันรับสำนวนจากพนักงานสอบสวน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</si>
  <si>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</si>
  <si>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</si>
  <si>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</si>
  <si>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</si>
  <si>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</si>
  <si>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</si>
  <si>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</si>
  <si>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</si>
  <si>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</si>
  <si>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</si>
  <si>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</si>
  <si>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</si>
  <si>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</si>
  <si>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</si>
  <si>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</si>
  <si>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</si>
  <si>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</si>
  <si>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
นับจากวันรับสำนวนจากตัวความ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</si>
  <si>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</si>
  <si>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</si>
  <si>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</si>
  <si>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</si>
  <si>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</si>
  <si>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</si>
  <si>
    <t>สำนักงานอัยการจังหวัด..............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</si>
</sst>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41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93" applyFont="1" applyAlignment="1" applyProtection="1">
      <alignment horizontal="right"/>
      <protection/>
    </xf>
    <xf numFmtId="195" fontId="67" fillId="0" borderId="0" xfId="93" applyNumberFormat="1" applyFont="1" applyFill="1" applyBorder="1" applyAlignment="1" applyProtection="1">
      <alignment horizont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Border="1" applyAlignment="1" applyProtection="1">
      <alignment vertical="top"/>
      <protection/>
    </xf>
    <xf numFmtId="2" fontId="5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horizontal="center"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50" applyFont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5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12" fillId="0" borderId="27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1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 locked="0"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3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1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 locked="0"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1" xfId="63" applyFont="1" applyFill="1" applyBorder="1" applyAlignment="1" applyProtection="1">
      <alignment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1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1" fontId="5" fillId="0" borderId="11" xfId="77" applyNumberFormat="1" applyFont="1" applyFill="1" applyBorder="1" applyAlignment="1" applyProtection="1">
      <alignment horizontal="center" vertical="top" wrapText="1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3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NumberFormat="1" applyFont="1" applyFill="1" applyBorder="1" applyAlignment="1" applyProtection="1">
      <alignment horizontal="center" vertical="center" shrinkToFit="1"/>
      <protection/>
    </xf>
    <xf numFmtId="0" fontId="4" fillId="0" borderId="24" xfId="91" applyNumberFormat="1" applyFont="1" applyFill="1" applyBorder="1" applyAlignment="1" applyProtection="1">
      <alignment horizontal="center" vertical="center" shrinkToFit="1"/>
      <protection/>
    </xf>
    <xf numFmtId="0" fontId="5" fillId="0" borderId="26" xfId="91" applyFont="1" applyFill="1" applyBorder="1" applyAlignment="1" applyProtection="1">
      <alignment horizontal="center" vertical="top"/>
      <protection/>
    </xf>
    <xf numFmtId="0" fontId="4" fillId="0" borderId="37" xfId="91" applyFont="1" applyFill="1" applyBorder="1" applyAlignment="1" applyProtection="1">
      <alignment horizontal="center" vertical="center" shrinkToFit="1"/>
      <protection/>
    </xf>
    <xf numFmtId="0" fontId="4" fillId="0" borderId="22" xfId="91" applyFont="1" applyFill="1" applyBorder="1" applyAlignment="1" applyProtection="1">
      <alignment horizontal="center" vertical="center" shrinkToFit="1"/>
      <protection/>
    </xf>
    <xf numFmtId="0" fontId="4" fillId="0" borderId="24" xfId="91" applyFont="1" applyFill="1" applyBorder="1" applyAlignment="1" applyProtection="1">
      <alignment horizontal="center" vertical="center" shrinkToFit="1"/>
      <protection/>
    </xf>
    <xf numFmtId="0" fontId="3" fillId="0" borderId="37" xfId="91" applyFont="1" applyFill="1" applyBorder="1" applyAlignment="1" applyProtection="1">
      <alignment horizontal="center" vertical="center" wrapText="1" shrinkToFit="1"/>
      <protection/>
    </xf>
    <xf numFmtId="0" fontId="3" fillId="0" borderId="22" xfId="91" applyFont="1" applyFill="1" applyBorder="1" applyAlignment="1" applyProtection="1">
      <alignment horizontal="center" vertical="center" shrinkToFit="1"/>
      <protection/>
    </xf>
    <xf numFmtId="0" fontId="3" fillId="0" borderId="24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35" borderId="38" xfId="91" applyFont="1" applyFill="1" applyBorder="1" applyAlignment="1" applyProtection="1">
      <alignment horizontal="center" vertical="center"/>
      <protection locked="0"/>
    </xf>
    <xf numFmtId="0" fontId="4" fillId="35" borderId="39" xfId="91" applyFont="1" applyFill="1" applyBorder="1" applyAlignment="1" applyProtection="1">
      <alignment horizontal="center" vertical="center"/>
      <protection locked="0"/>
    </xf>
    <xf numFmtId="0" fontId="4" fillId="35" borderId="40" xfId="91" applyFont="1" applyFill="1" applyBorder="1" applyAlignment="1" applyProtection="1">
      <alignment horizontal="center" vertical="center"/>
      <protection locked="0"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3" fillId="0" borderId="22" xfId="91" applyFont="1" applyFill="1" applyBorder="1" applyAlignment="1" applyProtection="1">
      <alignment horizontal="center" vertical="center" wrapText="1" shrinkToFit="1"/>
      <protection/>
    </xf>
    <xf numFmtId="0" fontId="3" fillId="0" borderId="24" xfId="91" applyFont="1" applyFill="1" applyBorder="1" applyAlignment="1" applyProtection="1">
      <alignment horizontal="center" vertical="center" wrapText="1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1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1" xfId="93" applyFont="1" applyFill="1" applyBorder="1" applyAlignment="1" applyProtection="1">
      <alignment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1" xfId="93" applyFont="1" applyFill="1" applyBorder="1" applyAlignment="1" applyProtection="1">
      <alignment horizontal="left" vertical="center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1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1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1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7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1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1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1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top" wrapText="1"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5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4" fillId="34" borderId="37" xfId="50" applyFont="1" applyFill="1" applyBorder="1" applyAlignment="1" applyProtection="1">
      <alignment horizontal="center" vertical="center"/>
      <protection/>
    </xf>
    <xf numFmtId="0" fontId="4" fillId="34" borderId="24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1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>
      <alignment horizontal="left" vertical="center" wrapText="1"/>
    </xf>
    <xf numFmtId="0" fontId="5" fillId="35" borderId="37" xfId="50" applyFont="1" applyFill="1" applyBorder="1" applyAlignment="1" applyProtection="1">
      <alignment horizontal="center" vertical="center"/>
      <protection/>
    </xf>
    <xf numFmtId="0" fontId="5" fillId="35" borderId="24" xfId="50" applyFont="1" applyFill="1" applyBorder="1" applyAlignment="1" applyProtection="1">
      <alignment horizontal="center" vertical="center"/>
      <protection/>
    </xf>
    <xf numFmtId="0" fontId="4" fillId="35" borderId="37" xfId="50" applyFont="1" applyFill="1" applyBorder="1" applyAlignment="1" applyProtection="1">
      <alignment horizontal="center" vertical="center"/>
      <protection/>
    </xf>
    <xf numFmtId="0" fontId="4" fillId="35" borderId="24" xfId="50" applyFont="1" applyFill="1" applyBorder="1" applyAlignment="1" applyProtection="1">
      <alignment horizontal="center" vertical="center"/>
      <protection/>
    </xf>
    <xf numFmtId="2" fontId="5" fillId="19" borderId="37" xfId="50" applyNumberFormat="1" applyFont="1" applyFill="1" applyBorder="1" applyAlignment="1" applyProtection="1">
      <alignment horizontal="center" vertical="center"/>
      <protection/>
    </xf>
    <xf numFmtId="2" fontId="5" fillId="19" borderId="24" xfId="50" applyNumberFormat="1" applyFont="1" applyFill="1" applyBorder="1" applyAlignment="1" applyProtection="1">
      <alignment horizontal="center" vertical="center"/>
      <protection/>
    </xf>
    <xf numFmtId="0" fontId="5" fillId="36" borderId="37" xfId="50" applyFont="1" applyFill="1" applyBorder="1" applyAlignment="1" applyProtection="1">
      <alignment horizontal="center" vertical="center"/>
      <protection/>
    </xf>
    <xf numFmtId="0" fontId="5" fillId="36" borderId="24" xfId="50" applyFont="1" applyFill="1" applyBorder="1" applyAlignment="1" applyProtection="1">
      <alignment horizontal="center" vertical="center"/>
      <protection/>
    </xf>
    <xf numFmtId="2" fontId="5" fillId="34" borderId="37" xfId="50" applyNumberFormat="1" applyFont="1" applyFill="1" applyBorder="1" applyAlignment="1" applyProtection="1">
      <alignment horizontal="center" vertical="center"/>
      <protection/>
    </xf>
    <xf numFmtId="2" fontId="5" fillId="34" borderId="24" xfId="50" applyNumberFormat="1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center" wrapText="1"/>
      <protection/>
    </xf>
    <xf numFmtId="0" fontId="4" fillId="34" borderId="24" xfId="62" applyFont="1" applyFill="1" applyBorder="1" applyAlignment="1" applyProtection="1">
      <alignment horizontal="center" vertical="center" wrapText="1"/>
      <protection/>
    </xf>
    <xf numFmtId="0" fontId="4" fillId="34" borderId="37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wrapText="1" shrinkToFit="1"/>
      <protection/>
    </xf>
    <xf numFmtId="0" fontId="4" fillId="34" borderId="24" xfId="62" applyFont="1" applyFill="1" applyBorder="1" applyAlignment="1" applyProtection="1">
      <alignment horizontal="center" vertical="center" shrinkToFit="1"/>
      <protection/>
    </xf>
    <xf numFmtId="0" fontId="4" fillId="34" borderId="37" xfId="50" applyFont="1" applyFill="1" applyBorder="1" applyAlignment="1" applyProtection="1">
      <alignment horizontal="center" vertical="center" shrinkToFit="1"/>
      <protection/>
    </xf>
    <xf numFmtId="0" fontId="4" fillId="34" borderId="24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6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21</xdr:row>
      <xdr:rowOff>57150</xdr:rowOff>
    </xdr:from>
    <xdr:to>
      <xdr:col>1</xdr:col>
      <xdr:colOff>914400</xdr:colOff>
      <xdr:row>27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83820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5"/>
  <sheetViews>
    <sheetView tabSelected="1" zoomScaleSheetLayoutView="110" workbookViewId="0" topLeftCell="A1">
      <selection activeCell="J9" sqref="J9:J10"/>
    </sheetView>
  </sheetViews>
  <sheetFormatPr defaultColWidth="9.140625" defaultRowHeight="15"/>
  <cols>
    <col min="1" max="1" width="5.57421875" style="99" customWidth="1"/>
    <col min="2" max="2" width="45.421875" style="85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8" customWidth="1"/>
    <col min="13" max="13" width="3.7109375" style="88" customWidth="1"/>
    <col min="14" max="14" width="9.57421875" style="88" customWidth="1"/>
    <col min="15" max="16384" width="9.00390625" style="11" customWidth="1"/>
  </cols>
  <sheetData>
    <row r="1" spans="1:14" ht="20.25">
      <c r="A1" s="98"/>
      <c r="B1" s="84"/>
      <c r="C1" s="295" t="s">
        <v>28</v>
      </c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ht="20.25">
      <c r="A2" s="98"/>
      <c r="B2" s="84"/>
      <c r="C2" s="295" t="s">
        <v>143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</row>
    <row r="3" ht="15.75" customHeight="1" thickBot="1">
      <c r="N3" s="89"/>
    </row>
    <row r="4" spans="1:14" ht="24" customHeight="1" thickTop="1">
      <c r="A4" s="301" t="s">
        <v>107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/>
    </row>
    <row r="5" spans="1:14" ht="24" customHeight="1">
      <c r="A5" s="320" t="s">
        <v>142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2"/>
    </row>
    <row r="6" spans="1:14" ht="24" customHeight="1" thickBot="1">
      <c r="A6" s="315" t="s">
        <v>158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7"/>
    </row>
    <row r="7" spans="1:14" ht="18" customHeight="1" thickTop="1">
      <c r="A7" s="100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</row>
    <row r="8" spans="1:14" s="16" customFormat="1" ht="20.25">
      <c r="A8" s="294" t="s">
        <v>19</v>
      </c>
      <c r="B8" s="294"/>
      <c r="C8" s="307" t="s">
        <v>35</v>
      </c>
      <c r="D8" s="310" t="s">
        <v>18</v>
      </c>
      <c r="E8" s="310" t="s">
        <v>42</v>
      </c>
      <c r="F8" s="1" t="s">
        <v>6</v>
      </c>
      <c r="G8" s="15"/>
      <c r="H8" s="15"/>
      <c r="I8" s="15"/>
      <c r="J8" s="15"/>
      <c r="K8" s="298" t="s">
        <v>2</v>
      </c>
      <c r="L8" s="299"/>
      <c r="M8" s="299"/>
      <c r="N8" s="300"/>
    </row>
    <row r="9" spans="1:14" s="16" customFormat="1" ht="17.25" customHeight="1">
      <c r="A9" s="294"/>
      <c r="B9" s="294"/>
      <c r="C9" s="308"/>
      <c r="D9" s="311"/>
      <c r="E9" s="323"/>
      <c r="F9" s="304">
        <v>1</v>
      </c>
      <c r="G9" s="304">
        <v>2</v>
      </c>
      <c r="H9" s="304">
        <v>3</v>
      </c>
      <c r="I9" s="304">
        <v>4</v>
      </c>
      <c r="J9" s="304">
        <v>5</v>
      </c>
      <c r="K9" s="90" t="s">
        <v>20</v>
      </c>
      <c r="L9" s="91" t="s">
        <v>33</v>
      </c>
      <c r="M9" s="296" t="s">
        <v>48</v>
      </c>
      <c r="N9" s="92" t="s">
        <v>21</v>
      </c>
    </row>
    <row r="10" spans="1:14" s="16" customFormat="1" ht="21.75" customHeight="1">
      <c r="A10" s="294"/>
      <c r="B10" s="294"/>
      <c r="C10" s="309"/>
      <c r="D10" s="312"/>
      <c r="E10" s="324"/>
      <c r="F10" s="305"/>
      <c r="G10" s="305"/>
      <c r="H10" s="305"/>
      <c r="I10" s="305"/>
      <c r="J10" s="305"/>
      <c r="K10" s="93" t="s">
        <v>22</v>
      </c>
      <c r="L10" s="94" t="s">
        <v>23</v>
      </c>
      <c r="M10" s="297"/>
      <c r="N10" s="95" t="s">
        <v>24</v>
      </c>
    </row>
    <row r="11" spans="1:14" s="22" customFormat="1" ht="24.75" customHeight="1">
      <c r="A11" s="325" t="s">
        <v>49</v>
      </c>
      <c r="B11" s="326"/>
      <c r="C11" s="17"/>
      <c r="D11" s="18">
        <f>SUM(D12:D12)</f>
        <v>10</v>
      </c>
      <c r="E11" s="121">
        <f>SUM(E12:E12)</f>
        <v>28.571428571428573</v>
      </c>
      <c r="F11" s="19"/>
      <c r="G11" s="19"/>
      <c r="H11" s="19"/>
      <c r="I11" s="19"/>
      <c r="J11" s="19"/>
      <c r="K11" s="19"/>
      <c r="L11" s="20" t="e">
        <f>SUM(N12:N12)*E19/E11</f>
        <v>#DIV/0!</v>
      </c>
      <c r="M11" s="122" t="e">
        <f aca="true" t="shared" si="0" ref="M11:M18">L11</f>
        <v>#DIV/0!</v>
      </c>
      <c r="N11" s="21"/>
    </row>
    <row r="12" spans="1:14" s="35" customFormat="1" ht="65.25" customHeight="1">
      <c r="A12" s="125">
        <v>1.1</v>
      </c>
      <c r="B12" s="126" t="s">
        <v>106</v>
      </c>
      <c r="C12" s="30" t="s">
        <v>144</v>
      </c>
      <c r="D12" s="31">
        <v>10</v>
      </c>
      <c r="E12" s="32">
        <f>D12*100/D19</f>
        <v>28.571428571428573</v>
      </c>
      <c r="F12" s="29">
        <v>1</v>
      </c>
      <c r="G12" s="29">
        <v>2</v>
      </c>
      <c r="H12" s="29">
        <v>3</v>
      </c>
      <c r="I12" s="29">
        <v>4</v>
      </c>
      <c r="J12" s="29">
        <v>5</v>
      </c>
      <c r="K12" s="32" t="e">
        <f>'1.1'!D3</f>
        <v>#DIV/0!</v>
      </c>
      <c r="L12" s="33" t="e">
        <f>'1.1'!D5</f>
        <v>#DIV/0!</v>
      </c>
      <c r="M12" s="122" t="e">
        <f t="shared" si="0"/>
        <v>#DIV/0!</v>
      </c>
      <c r="N12" s="34" t="e">
        <f>E12*L12/E19</f>
        <v>#DIV/0!</v>
      </c>
    </row>
    <row r="13" spans="1:14" s="22" customFormat="1" ht="24.75" customHeight="1">
      <c r="A13" s="318" t="s">
        <v>141</v>
      </c>
      <c r="B13" s="319"/>
      <c r="C13" s="17"/>
      <c r="D13" s="18">
        <f>SUM(D14)</f>
        <v>5</v>
      </c>
      <c r="E13" s="121">
        <f>SUM(E14)</f>
        <v>14.285714285714286</v>
      </c>
      <c r="F13" s="19"/>
      <c r="G13" s="19"/>
      <c r="H13" s="19"/>
      <c r="I13" s="19"/>
      <c r="J13" s="19"/>
      <c r="K13" s="19"/>
      <c r="L13" s="20">
        <f>SUM(N14)*E18/E13</f>
        <v>0</v>
      </c>
      <c r="M13" s="122">
        <f t="shared" si="0"/>
        <v>0</v>
      </c>
      <c r="N13" s="21"/>
    </row>
    <row r="14" spans="1:18" ht="63" customHeight="1">
      <c r="A14" s="101">
        <v>2.2</v>
      </c>
      <c r="B14" s="86" t="s">
        <v>109</v>
      </c>
      <c r="C14" s="26" t="s">
        <v>144</v>
      </c>
      <c r="D14" s="27">
        <v>5</v>
      </c>
      <c r="E14" s="23">
        <f>D14*100/D19</f>
        <v>14.285714285714286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59">
        <f t="shared" si="0"/>
        <v>0</v>
      </c>
      <c r="N14" s="25">
        <f>E14*L14/E19</f>
        <v>0</v>
      </c>
      <c r="R14" s="35"/>
    </row>
    <row r="15" spans="1:14" s="22" customFormat="1" ht="24.75" customHeight="1">
      <c r="A15" s="318" t="s">
        <v>145</v>
      </c>
      <c r="B15" s="319"/>
      <c r="C15" s="17"/>
      <c r="D15" s="18">
        <f>SUM(D16:D18)</f>
        <v>20</v>
      </c>
      <c r="E15" s="121">
        <f>SUM(E16:E18)</f>
        <v>57.142857142857146</v>
      </c>
      <c r="F15" s="19"/>
      <c r="G15" s="19"/>
      <c r="H15" s="19"/>
      <c r="I15" s="19"/>
      <c r="J15" s="19"/>
      <c r="K15" s="19"/>
      <c r="L15" s="20" t="e">
        <f>SUM(N16:N18)*E19/E15</f>
        <v>#DIV/0!</v>
      </c>
      <c r="M15" s="122" t="e">
        <f t="shared" si="0"/>
        <v>#DIV/0!</v>
      </c>
      <c r="N15" s="21"/>
    </row>
    <row r="16" spans="1:18" ht="63" customHeight="1">
      <c r="A16" s="101">
        <v>3.1</v>
      </c>
      <c r="B16" s="86" t="s">
        <v>105</v>
      </c>
      <c r="C16" s="26" t="s">
        <v>25</v>
      </c>
      <c r="D16" s="27">
        <v>10</v>
      </c>
      <c r="E16" s="23">
        <f>D16*100/D19</f>
        <v>28.571428571428573</v>
      </c>
      <c r="F16" s="28">
        <v>89</v>
      </c>
      <c r="G16" s="28">
        <v>91</v>
      </c>
      <c r="H16" s="28">
        <v>93</v>
      </c>
      <c r="I16" s="28">
        <v>95</v>
      </c>
      <c r="J16" s="28">
        <v>97</v>
      </c>
      <c r="K16" s="23" t="e">
        <f>'3.1'!D3</f>
        <v>#DIV/0!</v>
      </c>
      <c r="L16" s="24" t="e">
        <f>'3.1'!D5</f>
        <v>#DIV/0!</v>
      </c>
      <c r="M16" s="159" t="e">
        <f t="shared" si="0"/>
        <v>#DIV/0!</v>
      </c>
      <c r="N16" s="25" t="e">
        <f>E16*L16/E19</f>
        <v>#DIV/0!</v>
      </c>
      <c r="R16" s="35"/>
    </row>
    <row r="17" spans="1:18" ht="63" customHeight="1">
      <c r="A17" s="101">
        <v>3.2</v>
      </c>
      <c r="B17" s="86" t="s">
        <v>151</v>
      </c>
      <c r="C17" s="26" t="s">
        <v>25</v>
      </c>
      <c r="D17" s="27">
        <v>5</v>
      </c>
      <c r="E17" s="23">
        <f>D17*100/D19</f>
        <v>14.285714285714286</v>
      </c>
      <c r="F17" s="286">
        <v>94</v>
      </c>
      <c r="G17" s="286">
        <v>95</v>
      </c>
      <c r="H17" s="286">
        <v>96</v>
      </c>
      <c r="I17" s="286">
        <v>97</v>
      </c>
      <c r="J17" s="286">
        <v>98</v>
      </c>
      <c r="K17" s="23" t="e">
        <f>'3.2'!D3</f>
        <v>#DIV/0!</v>
      </c>
      <c r="L17" s="24" t="e">
        <f>'3.2'!D5</f>
        <v>#DIV/0!</v>
      </c>
      <c r="M17" s="159" t="e">
        <f>L17</f>
        <v>#DIV/0!</v>
      </c>
      <c r="N17" s="25" t="e">
        <f>E17*L17/E20</f>
        <v>#DIV/0!</v>
      </c>
      <c r="R17" s="35"/>
    </row>
    <row r="18" spans="1:14" s="35" customFormat="1" ht="47.25" customHeight="1">
      <c r="A18" s="168">
        <v>3.3</v>
      </c>
      <c r="B18" s="160" t="s">
        <v>73</v>
      </c>
      <c r="C18" s="161" t="s">
        <v>25</v>
      </c>
      <c r="D18" s="162">
        <v>5</v>
      </c>
      <c r="E18" s="163">
        <f>D18*100/D19</f>
        <v>14.285714285714286</v>
      </c>
      <c r="F18" s="164">
        <v>40</v>
      </c>
      <c r="G18" s="164">
        <v>50</v>
      </c>
      <c r="H18" s="164">
        <v>60</v>
      </c>
      <c r="I18" s="164">
        <v>70</v>
      </c>
      <c r="J18" s="164">
        <v>80</v>
      </c>
      <c r="K18" s="163" t="e">
        <f>'3.3'!D3</f>
        <v>#DIV/0!</v>
      </c>
      <c r="L18" s="165" t="e">
        <f>'3.3'!D5</f>
        <v>#DIV/0!</v>
      </c>
      <c r="M18" s="166" t="e">
        <f t="shared" si="0"/>
        <v>#DIV/0!</v>
      </c>
      <c r="N18" s="167" t="e">
        <f>E18*L18/E19</f>
        <v>#DIV/0!</v>
      </c>
    </row>
    <row r="19" spans="1:14" s="42" customFormat="1" ht="26.25" customHeight="1">
      <c r="A19" s="102"/>
      <c r="B19" s="87"/>
      <c r="C19" s="36" t="s">
        <v>26</v>
      </c>
      <c r="D19" s="37">
        <f>SUM(D15+D11+D13)</f>
        <v>35</v>
      </c>
      <c r="E19" s="37">
        <f>E15+E11+E13</f>
        <v>100.00000000000001</v>
      </c>
      <c r="F19" s="38"/>
      <c r="G19" s="38"/>
      <c r="H19" s="38"/>
      <c r="I19" s="39"/>
      <c r="J19" s="39"/>
      <c r="K19" s="40"/>
      <c r="L19" s="313" t="s">
        <v>27</v>
      </c>
      <c r="M19" s="314"/>
      <c r="N19" s="41" t="e">
        <f>SUM(N11:N18)</f>
        <v>#DIV/0!</v>
      </c>
    </row>
    <row r="20" spans="1:14" s="42" customFormat="1" ht="24" customHeight="1">
      <c r="A20" s="103"/>
      <c r="B20" s="120" t="s">
        <v>108</v>
      </c>
      <c r="C20" s="104"/>
      <c r="D20" s="104"/>
      <c r="E20" s="104"/>
      <c r="F20" s="105"/>
      <c r="G20" s="105"/>
      <c r="H20" s="105"/>
      <c r="I20" s="106"/>
      <c r="J20" s="106"/>
      <c r="K20" s="107"/>
      <c r="L20" s="108"/>
      <c r="M20" s="111"/>
      <c r="N20" s="43"/>
    </row>
    <row r="21" spans="1:14" s="42" customFormat="1" ht="24" customHeight="1">
      <c r="A21" s="103"/>
      <c r="B21" s="119" t="s">
        <v>36</v>
      </c>
      <c r="C21" s="112"/>
      <c r="D21" s="112"/>
      <c r="E21" s="112"/>
      <c r="F21" s="105"/>
      <c r="G21" s="105"/>
      <c r="H21" s="105"/>
      <c r="I21" s="105"/>
      <c r="J21" s="105"/>
      <c r="K21" s="105"/>
      <c r="L21" s="113"/>
      <c r="M21" s="114"/>
      <c r="N21" s="43"/>
    </row>
    <row r="22" spans="1:14" s="42" customFormat="1" ht="24" customHeight="1">
      <c r="A22" s="103"/>
      <c r="B22" s="287" t="s">
        <v>152</v>
      </c>
      <c r="C22" s="115" t="s">
        <v>153</v>
      </c>
      <c r="D22" s="116"/>
      <c r="E22" s="116"/>
      <c r="F22" s="117"/>
      <c r="G22" s="110"/>
      <c r="H22" s="105"/>
      <c r="I22" s="105"/>
      <c r="J22" s="105"/>
      <c r="K22" s="105"/>
      <c r="L22" s="113"/>
      <c r="M22" s="114"/>
      <c r="N22" s="43"/>
    </row>
    <row r="23" spans="1:14" s="42" customFormat="1" ht="24" customHeight="1">
      <c r="A23" s="103"/>
      <c r="B23" s="288" t="s">
        <v>43</v>
      </c>
      <c r="C23" s="115" t="s">
        <v>37</v>
      </c>
      <c r="D23" s="117"/>
      <c r="E23" s="117"/>
      <c r="F23" s="117"/>
      <c r="G23" s="117"/>
      <c r="H23" s="105"/>
      <c r="I23" s="105"/>
      <c r="J23" s="105"/>
      <c r="K23" s="105"/>
      <c r="L23" s="113"/>
      <c r="M23" s="114"/>
      <c r="N23" s="43"/>
    </row>
    <row r="24" spans="1:14" s="22" customFormat="1" ht="24" customHeight="1">
      <c r="A24" s="103"/>
      <c r="B24" s="289" t="s">
        <v>44</v>
      </c>
      <c r="C24" s="118" t="s">
        <v>38</v>
      </c>
      <c r="D24" s="110"/>
      <c r="E24" s="110"/>
      <c r="F24" s="110"/>
      <c r="G24" s="110"/>
      <c r="H24" s="105"/>
      <c r="I24" s="105"/>
      <c r="J24" s="105"/>
      <c r="K24" s="105"/>
      <c r="L24" s="113"/>
      <c r="M24" s="114"/>
      <c r="N24" s="43"/>
    </row>
    <row r="25" spans="1:14" s="22" customFormat="1" ht="24" customHeight="1">
      <c r="A25" s="103"/>
      <c r="B25" s="290" t="s">
        <v>45</v>
      </c>
      <c r="C25" s="109" t="s">
        <v>39</v>
      </c>
      <c r="D25" s="110"/>
      <c r="E25" s="110"/>
      <c r="F25" s="105"/>
      <c r="G25" s="105"/>
      <c r="H25" s="105"/>
      <c r="I25" s="105"/>
      <c r="J25" s="105"/>
      <c r="K25" s="105"/>
      <c r="L25" s="113"/>
      <c r="M25" s="114"/>
      <c r="N25" s="43"/>
    </row>
    <row r="26" spans="1:14" s="22" customFormat="1" ht="24" customHeight="1">
      <c r="A26" s="103"/>
      <c r="B26" s="291" t="s">
        <v>46</v>
      </c>
      <c r="C26" s="109" t="s">
        <v>41</v>
      </c>
      <c r="D26" s="110"/>
      <c r="E26" s="110"/>
      <c r="F26" s="105"/>
      <c r="G26" s="105"/>
      <c r="H26" s="105"/>
      <c r="I26" s="105"/>
      <c r="J26" s="105"/>
      <c r="K26" s="105"/>
      <c r="L26" s="113"/>
      <c r="M26" s="114"/>
      <c r="N26" s="43"/>
    </row>
    <row r="27" spans="2:14" ht="20.25">
      <c r="B27" s="292" t="s">
        <v>47</v>
      </c>
      <c r="C27" s="109" t="s">
        <v>40</v>
      </c>
      <c r="D27" s="44"/>
      <c r="E27" s="44"/>
      <c r="F27" s="45"/>
      <c r="G27" s="45"/>
      <c r="H27" s="45"/>
      <c r="I27" s="45"/>
      <c r="J27" s="45"/>
      <c r="K27" s="45"/>
      <c r="L27" s="96"/>
      <c r="M27" s="96"/>
      <c r="N27" s="96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96"/>
      <c r="M28" s="96"/>
      <c r="N28" s="96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96"/>
      <c r="M29" s="96"/>
      <c r="N29" s="96"/>
    </row>
    <row r="30" spans="3:14" ht="20.25">
      <c r="C30" s="44"/>
      <c r="D30" s="44"/>
      <c r="E30" s="44"/>
      <c r="F30" s="45"/>
      <c r="G30" s="45"/>
      <c r="H30" s="45"/>
      <c r="I30" s="45"/>
      <c r="J30" s="45"/>
      <c r="K30" s="45"/>
      <c r="L30" s="96"/>
      <c r="M30" s="96"/>
      <c r="N30" s="96"/>
    </row>
    <row r="31" spans="1:218" s="14" customFormat="1" ht="20.25">
      <c r="A31" s="99"/>
      <c r="B31" s="85"/>
      <c r="C31" s="44"/>
      <c r="D31" s="44"/>
      <c r="E31" s="44"/>
      <c r="F31" s="45"/>
      <c r="G31" s="45"/>
      <c r="H31" s="45"/>
      <c r="I31" s="45"/>
      <c r="J31" s="45"/>
      <c r="K31" s="97"/>
      <c r="L31" s="96"/>
      <c r="M31" s="96"/>
      <c r="N31" s="96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1:218" s="14" customFormat="1" ht="20.25">
      <c r="A32" s="99"/>
      <c r="B32" s="85"/>
      <c r="C32" s="44"/>
      <c r="D32" s="44"/>
      <c r="E32" s="44"/>
      <c r="F32" s="45"/>
      <c r="G32" s="45"/>
      <c r="H32" s="45"/>
      <c r="I32" s="45"/>
      <c r="J32" s="45"/>
      <c r="K32" s="97"/>
      <c r="L32" s="96"/>
      <c r="M32" s="96"/>
      <c r="N32" s="96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96"/>
      <c r="M33" s="96"/>
      <c r="N33" s="96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96"/>
      <c r="M34" s="96"/>
      <c r="N34" s="96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96"/>
      <c r="M35" s="96"/>
      <c r="N35" s="96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96"/>
      <c r="M36" s="96"/>
      <c r="N36" s="96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96"/>
      <c r="M37" s="96"/>
      <c r="N37" s="96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96"/>
      <c r="M38" s="96"/>
      <c r="N38" s="96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96"/>
      <c r="M39" s="96"/>
      <c r="N39" s="96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96"/>
      <c r="M40" s="96"/>
      <c r="N40" s="96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96"/>
      <c r="M41" s="96"/>
      <c r="N41" s="96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96"/>
      <c r="M42" s="96"/>
      <c r="N42" s="96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96"/>
      <c r="M43" s="96"/>
      <c r="N43" s="96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96"/>
      <c r="M44" s="96"/>
      <c r="N44" s="96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96"/>
      <c r="M45" s="96"/>
      <c r="N45" s="96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96"/>
      <c r="M46" s="96"/>
      <c r="N46" s="96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96"/>
      <c r="M47" s="96"/>
      <c r="N47" s="96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96"/>
      <c r="M48" s="96"/>
      <c r="N48" s="96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96"/>
      <c r="M49" s="96"/>
      <c r="N49" s="96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96"/>
      <c r="M50" s="96"/>
      <c r="N50" s="96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96"/>
      <c r="M51" s="96"/>
      <c r="N51" s="96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96"/>
      <c r="M52" s="96"/>
      <c r="N52" s="96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96"/>
      <c r="M53" s="96"/>
      <c r="N53" s="96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96"/>
      <c r="M54" s="96"/>
      <c r="N54" s="96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96"/>
      <c r="M55" s="96"/>
      <c r="N55" s="96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96"/>
      <c r="M56" s="96"/>
      <c r="N56" s="96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96"/>
      <c r="M57" s="96"/>
      <c r="N57" s="96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96"/>
      <c r="M58" s="96"/>
      <c r="N58" s="96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96"/>
      <c r="M59" s="96"/>
      <c r="N59" s="96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96"/>
      <c r="M60" s="96"/>
      <c r="N60" s="96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96"/>
      <c r="M61" s="96"/>
      <c r="N61" s="96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96"/>
      <c r="M62" s="96"/>
      <c r="N62" s="96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96"/>
      <c r="M63" s="96"/>
      <c r="N63" s="96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96"/>
      <c r="M64" s="96"/>
      <c r="N64" s="96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96"/>
      <c r="M65" s="96"/>
      <c r="N65" s="96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96"/>
      <c r="M66" s="96"/>
      <c r="N66" s="96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96"/>
      <c r="M67" s="96"/>
      <c r="N67" s="96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96"/>
      <c r="M68" s="96"/>
      <c r="N68" s="96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96"/>
      <c r="M69" s="96"/>
      <c r="N69" s="96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96"/>
      <c r="M70" s="96"/>
      <c r="N70" s="96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96"/>
      <c r="M71" s="96"/>
      <c r="N71" s="96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96"/>
      <c r="M72" s="96"/>
      <c r="N72" s="96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96"/>
      <c r="M73" s="96"/>
      <c r="N73" s="96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96"/>
      <c r="M74" s="96"/>
      <c r="N74" s="96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96"/>
      <c r="M75" s="96"/>
      <c r="N75" s="96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96"/>
      <c r="M76" s="96"/>
      <c r="N76" s="96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96"/>
      <c r="M77" s="96"/>
      <c r="N77" s="96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96"/>
      <c r="M78" s="96"/>
      <c r="N78" s="96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96"/>
      <c r="M79" s="96"/>
      <c r="N79" s="96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96"/>
      <c r="M80" s="96"/>
      <c r="N80" s="96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96"/>
      <c r="M81" s="96"/>
      <c r="N81" s="96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96"/>
      <c r="M82" s="96"/>
      <c r="N82" s="96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96"/>
      <c r="M83" s="96"/>
      <c r="N83" s="96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96"/>
      <c r="M84" s="96"/>
      <c r="N84" s="96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96"/>
      <c r="M85" s="96"/>
      <c r="N85" s="96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96"/>
      <c r="M86" s="96"/>
      <c r="N86" s="96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96"/>
      <c r="M87" s="96"/>
      <c r="N87" s="96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96"/>
      <c r="M88" s="96"/>
      <c r="N88" s="96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96"/>
      <c r="M89" s="96"/>
      <c r="N89" s="96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96"/>
      <c r="M90" s="96"/>
      <c r="N90" s="96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96"/>
      <c r="M91" s="96"/>
      <c r="N91" s="96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96"/>
      <c r="M92" s="96"/>
      <c r="N92" s="96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96"/>
      <c r="M93" s="96"/>
      <c r="N93" s="96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96"/>
      <c r="M94" s="96"/>
      <c r="N94" s="96"/>
    </row>
    <row r="95" spans="3:14" ht="20.25">
      <c r="C95" s="44"/>
      <c r="D95" s="44"/>
      <c r="E95" s="44"/>
      <c r="F95" s="45"/>
      <c r="G95" s="45"/>
      <c r="H95" s="45"/>
      <c r="I95" s="45"/>
      <c r="J95" s="45"/>
      <c r="K95" s="45"/>
      <c r="L95" s="96"/>
      <c r="M95" s="96"/>
      <c r="N95" s="96"/>
    </row>
  </sheetData>
  <sheetProtection password="DF4A" sheet="1"/>
  <mergeCells count="21">
    <mergeCell ref="A11:B11"/>
    <mergeCell ref="D8:D10"/>
    <mergeCell ref="L19:M19"/>
    <mergeCell ref="A6:N6"/>
    <mergeCell ref="A13:B13"/>
    <mergeCell ref="A5:N5"/>
    <mergeCell ref="H9:H10"/>
    <mergeCell ref="E8:E10"/>
    <mergeCell ref="A15:B15"/>
    <mergeCell ref="G9:G10"/>
    <mergeCell ref="I9:I10"/>
    <mergeCell ref="A8:B10"/>
    <mergeCell ref="C1:N1"/>
    <mergeCell ref="C2:N2"/>
    <mergeCell ref="M9:M10"/>
    <mergeCell ref="K8:N8"/>
    <mergeCell ref="A4:N4"/>
    <mergeCell ref="J9:J10"/>
    <mergeCell ref="F9:F10"/>
    <mergeCell ref="B7:N7"/>
    <mergeCell ref="C8:C10"/>
  </mergeCells>
  <conditionalFormatting sqref="M15">
    <cfRule type="cellIs" priority="51" dxfId="2" operator="between" stopIfTrue="1">
      <formula>4.5</formula>
      <formula>5</formula>
    </cfRule>
    <cfRule type="cellIs" priority="52" dxfId="1" operator="between" stopIfTrue="1">
      <formula>4</formula>
      <formula>4.4999</formula>
    </cfRule>
    <cfRule type="cellIs" priority="53" dxfId="0" operator="between" stopIfTrue="1">
      <formula>3</formula>
      <formula>3.9999</formula>
    </cfRule>
    <cfRule type="cellIs" priority="54" dxfId="24" operator="between" stopIfTrue="1">
      <formula>2</formula>
      <formula>2.9999</formula>
    </cfRule>
    <cfRule type="cellIs" priority="55" dxfId="25" operator="between" stopIfTrue="1">
      <formula>1</formula>
      <formula>1.9999</formula>
    </cfRule>
  </conditionalFormatting>
  <conditionalFormatting sqref="M16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4" operator="between" stopIfTrue="1">
      <formula>2</formula>
      <formula>2.9999</formula>
    </cfRule>
    <cfRule type="cellIs" priority="50" dxfId="25" operator="between" stopIfTrue="1">
      <formula>1</formula>
      <formula>1.9999</formula>
    </cfRule>
  </conditionalFormatting>
  <conditionalFormatting sqref="M18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4" operator="between" stopIfTrue="1">
      <formula>2</formula>
      <formula>2.9999</formula>
    </cfRule>
    <cfRule type="cellIs" priority="45" dxfId="25" operator="between" stopIfTrue="1">
      <formula>1</formula>
      <formula>1.9999</formula>
    </cfRule>
  </conditionalFormatting>
  <conditionalFormatting sqref="M11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24" operator="between" stopIfTrue="1">
      <formula>2</formula>
      <formula>2.9999</formula>
    </cfRule>
    <cfRule type="cellIs" priority="30" dxfId="25" operator="between" stopIfTrue="1">
      <formula>1</formula>
      <formula>1.9999</formula>
    </cfRule>
  </conditionalFormatting>
  <conditionalFormatting sqref="M12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4" operator="between" stopIfTrue="1">
      <formula>2</formula>
      <formula>2.9999</formula>
    </cfRule>
    <cfRule type="cellIs" priority="25" dxfId="25" operator="between" stopIfTrue="1">
      <formula>1</formula>
      <formula>1.9999</formula>
    </cfRule>
  </conditionalFormatting>
  <conditionalFormatting sqref="M13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4" operator="between" stopIfTrue="1">
      <formula>2</formula>
      <formula>2.9999</formula>
    </cfRule>
    <cfRule type="cellIs" priority="20" dxfId="25" operator="between" stopIfTrue="1">
      <formula>1</formula>
      <formula>1.9999</formula>
    </cfRule>
  </conditionalFormatting>
  <conditionalFormatting sqref="M14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4" operator="between" stopIfTrue="1">
      <formula>2</formula>
      <formula>2.9999</formula>
    </cfRule>
    <cfRule type="cellIs" priority="15" dxfId="25" operator="between" stopIfTrue="1">
      <formula>1</formula>
      <formula>1.9999</formula>
    </cfRule>
  </conditionalFormatting>
  <conditionalFormatting sqref="M17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24" operator="between" stopIfTrue="1">
      <formula>2</formula>
      <formula>2.9999</formula>
    </cfRule>
    <cfRule type="cellIs" priority="5" dxfId="25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2">
      <selection activeCell="B17" sqref="B17"/>
    </sheetView>
  </sheetViews>
  <sheetFormatPr defaultColWidth="7.00390625" defaultRowHeight="15"/>
  <cols>
    <col min="1" max="1" width="8.28125" style="227" customWidth="1"/>
    <col min="2" max="2" width="8.57421875" style="227" customWidth="1"/>
    <col min="3" max="3" width="2.421875" style="227" customWidth="1"/>
    <col min="4" max="4" width="11.57421875" style="227" customWidth="1"/>
    <col min="5" max="5" width="10.8515625" style="227" customWidth="1"/>
    <col min="6" max="10" width="10.421875" style="227" customWidth="1"/>
    <col min="11" max="11" width="14.8515625" style="227" customWidth="1"/>
    <col min="12" max="13" width="13.140625" style="227" customWidth="1"/>
    <col min="14" max="14" width="8.421875" style="227" customWidth="1"/>
    <col min="15" max="15" width="6.57421875" style="227" customWidth="1"/>
    <col min="16" max="16" width="11.57421875" style="227" customWidth="1"/>
    <col min="17" max="17" width="10.00390625" style="227" customWidth="1"/>
    <col min="18" max="18" width="8.421875" style="227" customWidth="1"/>
    <col min="19" max="19" width="10.421875" style="227" customWidth="1"/>
    <col min="20" max="20" width="15.421875" style="227" customWidth="1"/>
    <col min="21" max="21" width="8.421875" style="227" customWidth="1"/>
    <col min="22" max="16384" width="7.00390625" style="227" customWidth="1"/>
  </cols>
  <sheetData>
    <row r="1" spans="1:19" s="177" customFormat="1" ht="30" customHeight="1">
      <c r="A1" s="172" t="s">
        <v>110</v>
      </c>
      <c r="B1" s="173">
        <v>1.1</v>
      </c>
      <c r="C1" s="174" t="s">
        <v>0</v>
      </c>
      <c r="D1" s="341" t="s">
        <v>146</v>
      </c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176"/>
    </row>
    <row r="2" spans="1:4" s="177" customFormat="1" ht="24.75" customHeight="1">
      <c r="A2" s="343" t="s">
        <v>1</v>
      </c>
      <c r="B2" s="344"/>
      <c r="C2" s="174" t="s">
        <v>0</v>
      </c>
      <c r="D2" s="178">
        <v>10</v>
      </c>
    </row>
    <row r="3" spans="1:9" s="177" customFormat="1" ht="24.75" customHeight="1">
      <c r="A3" s="343" t="s">
        <v>2</v>
      </c>
      <c r="B3" s="344"/>
      <c r="C3" s="179" t="s">
        <v>0</v>
      </c>
      <c r="D3" s="180" t="e">
        <f>IF(E5=1,"N/A",M12)</f>
        <v>#DIV/0!</v>
      </c>
      <c r="E3" s="181"/>
      <c r="F3" s="181"/>
      <c r="G3" s="181"/>
      <c r="H3" s="181"/>
      <c r="I3" s="181"/>
    </row>
    <row r="4" spans="1:9" s="177" customFormat="1" ht="24.75" customHeight="1">
      <c r="A4" s="343" t="s">
        <v>3</v>
      </c>
      <c r="B4" s="344"/>
      <c r="C4" s="179" t="s">
        <v>0</v>
      </c>
      <c r="D4" s="182" t="e">
        <f>IF(D5="N/A","N/A",IF(D5&gt;=4.5,"ดีมาก",IF(D5&gt;=3.5,"ดี",IF(D5&gt;=2.5,"ปานกลาง",IF(D5&gt;=1.5,"ต่ำ","ต่ำมาก")))))</f>
        <v>#DIV/0!</v>
      </c>
      <c r="E4" s="181"/>
      <c r="F4" s="181"/>
      <c r="G4" s="181"/>
      <c r="H4" s="181"/>
      <c r="I4" s="181"/>
    </row>
    <row r="5" spans="1:9" s="177" customFormat="1" ht="24.75" customHeight="1">
      <c r="A5" s="343" t="s">
        <v>4</v>
      </c>
      <c r="B5" s="344"/>
      <c r="C5" s="179" t="s">
        <v>0</v>
      </c>
      <c r="D5" s="183" t="e">
        <f>IF(E5=1,1,IF(COUNTBLANK(M9:M10)=6,0,M12))</f>
        <v>#DIV/0!</v>
      </c>
      <c r="E5" s="184"/>
      <c r="F5" s="185" t="s">
        <v>5</v>
      </c>
      <c r="G5" s="186"/>
      <c r="H5" s="186"/>
      <c r="I5" s="186"/>
    </row>
    <row r="6" spans="1:10" s="177" customFormat="1" ht="22.5" customHeight="1">
      <c r="A6" s="175"/>
      <c r="B6" s="175"/>
      <c r="C6" s="187"/>
      <c r="D6" s="188"/>
      <c r="E6" s="189"/>
      <c r="F6" s="189"/>
      <c r="G6" s="189"/>
      <c r="H6" s="189"/>
      <c r="I6" s="189"/>
      <c r="J6" s="185"/>
    </row>
    <row r="7" spans="6:11" s="177" customFormat="1" ht="22.5" customHeight="1">
      <c r="F7" s="345" t="s">
        <v>6</v>
      </c>
      <c r="G7" s="345"/>
      <c r="H7" s="345"/>
      <c r="I7" s="345"/>
      <c r="J7" s="345"/>
      <c r="K7" s="190"/>
    </row>
    <row r="8" spans="2:13" s="177" customFormat="1" ht="22.5" customHeight="1">
      <c r="B8" s="191" t="s">
        <v>51</v>
      </c>
      <c r="C8" s="335" t="s">
        <v>111</v>
      </c>
      <c r="D8" s="336"/>
      <c r="E8" s="192" t="s">
        <v>112</v>
      </c>
      <c r="F8" s="191" t="s">
        <v>9</v>
      </c>
      <c r="G8" s="191" t="s">
        <v>10</v>
      </c>
      <c r="H8" s="191" t="s">
        <v>11</v>
      </c>
      <c r="I8" s="191" t="s">
        <v>12</v>
      </c>
      <c r="J8" s="191" t="s">
        <v>13</v>
      </c>
      <c r="K8" s="193" t="s">
        <v>113</v>
      </c>
      <c r="L8" s="337" t="s">
        <v>114</v>
      </c>
      <c r="M8" s="338"/>
    </row>
    <row r="9" spans="2:20" s="177" customFormat="1" ht="30.75" customHeight="1">
      <c r="B9" s="194">
        <v>1</v>
      </c>
      <c r="C9" s="339" t="s">
        <v>115</v>
      </c>
      <c r="D9" s="340"/>
      <c r="E9" s="195">
        <v>60</v>
      </c>
      <c r="F9" s="196">
        <v>60</v>
      </c>
      <c r="G9" s="196">
        <v>65</v>
      </c>
      <c r="H9" s="195">
        <v>70</v>
      </c>
      <c r="I9" s="195">
        <v>75</v>
      </c>
      <c r="J9" s="195">
        <v>80</v>
      </c>
      <c r="K9" s="197" t="e">
        <f>L18</f>
        <v>#DIV/0!</v>
      </c>
      <c r="L9" s="198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99" t="e">
        <f>L9*E9/100</f>
        <v>#DIV/0!</v>
      </c>
      <c r="T9" s="200"/>
    </row>
    <row r="10" spans="2:20" s="177" customFormat="1" ht="30.75" customHeight="1">
      <c r="B10" s="194">
        <v>2</v>
      </c>
      <c r="C10" s="339" t="s">
        <v>116</v>
      </c>
      <c r="D10" s="340"/>
      <c r="E10" s="195">
        <v>20</v>
      </c>
      <c r="F10" s="196">
        <v>50</v>
      </c>
      <c r="G10" s="196">
        <v>55</v>
      </c>
      <c r="H10" s="195">
        <v>60</v>
      </c>
      <c r="I10" s="195">
        <v>65</v>
      </c>
      <c r="J10" s="195">
        <v>70</v>
      </c>
      <c r="K10" s="197" t="e">
        <f>L24</f>
        <v>#DIV/0!</v>
      </c>
      <c r="L10" s="198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99" t="e">
        <f>+L10*E10/100</f>
        <v>#DIV/0!</v>
      </c>
      <c r="T10" s="200"/>
    </row>
    <row r="11" spans="2:20" s="177" customFormat="1" ht="30.75" customHeight="1">
      <c r="B11" s="194">
        <v>3</v>
      </c>
      <c r="C11" s="339" t="s">
        <v>117</v>
      </c>
      <c r="D11" s="340"/>
      <c r="E11" s="195">
        <v>20</v>
      </c>
      <c r="F11" s="196">
        <v>60</v>
      </c>
      <c r="G11" s="196">
        <v>65</v>
      </c>
      <c r="H11" s="195">
        <v>70</v>
      </c>
      <c r="I11" s="195">
        <v>75</v>
      </c>
      <c r="J11" s="195">
        <v>80</v>
      </c>
      <c r="K11" s="197" t="e">
        <f>L30</f>
        <v>#DIV/0!</v>
      </c>
      <c r="L11" s="198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99" t="e">
        <f>+L11*E11/100</f>
        <v>#DIV/0!</v>
      </c>
      <c r="T11" s="200"/>
    </row>
    <row r="12" spans="5:13" s="177" customFormat="1" ht="26.25" customHeight="1">
      <c r="E12" s="201">
        <v>100</v>
      </c>
      <c r="F12" s="202"/>
      <c r="G12" s="202"/>
      <c r="H12" s="203"/>
      <c r="I12" s="204"/>
      <c r="J12" s="204"/>
      <c r="K12" s="205"/>
      <c r="L12" s="206"/>
      <c r="M12" s="207" t="e">
        <f>SUM(M9:M11)</f>
        <v>#DIV/0!</v>
      </c>
    </row>
    <row r="13" spans="10:11" s="208" customFormat="1" ht="24" customHeight="1">
      <c r="J13" s="209"/>
      <c r="K13" s="210"/>
    </row>
    <row r="14" spans="1:16" s="177" customFormat="1" ht="29.25" customHeight="1">
      <c r="A14" s="333" t="s">
        <v>118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11" s="208" customFormat="1" ht="24" customHeight="1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210"/>
    </row>
    <row r="16" spans="1:13" s="177" customFormat="1" ht="49.5" customHeight="1">
      <c r="A16" s="212"/>
      <c r="B16" s="212"/>
      <c r="C16" s="330" t="s">
        <v>119</v>
      </c>
      <c r="D16" s="330"/>
      <c r="E16" s="330"/>
      <c r="F16" s="330"/>
      <c r="G16" s="330"/>
      <c r="H16" s="330"/>
      <c r="I16" s="330"/>
      <c r="J16" s="330"/>
      <c r="K16" s="330"/>
      <c r="L16" s="213"/>
      <c r="M16" s="185" t="s">
        <v>8</v>
      </c>
    </row>
    <row r="17" spans="1:13" s="177" customFormat="1" ht="49.5" customHeight="1">
      <c r="A17" s="212"/>
      <c r="B17" s="212"/>
      <c r="C17" s="330" t="s">
        <v>120</v>
      </c>
      <c r="D17" s="330"/>
      <c r="E17" s="330"/>
      <c r="F17" s="330"/>
      <c r="G17" s="330"/>
      <c r="H17" s="330"/>
      <c r="I17" s="330"/>
      <c r="J17" s="330"/>
      <c r="K17" s="330"/>
      <c r="L17" s="213"/>
      <c r="M17" s="185" t="s">
        <v>8</v>
      </c>
    </row>
    <row r="18" spans="1:12" s="177" customFormat="1" ht="49.5" customHeight="1">
      <c r="A18" s="212"/>
      <c r="B18" s="212"/>
      <c r="C18" s="330" t="s">
        <v>121</v>
      </c>
      <c r="D18" s="330"/>
      <c r="E18" s="330"/>
      <c r="F18" s="330"/>
      <c r="G18" s="330"/>
      <c r="H18" s="330"/>
      <c r="I18" s="330"/>
      <c r="J18" s="330"/>
      <c r="K18" s="330"/>
      <c r="L18" s="214" t="e">
        <f>L17*100/L16</f>
        <v>#DIV/0!</v>
      </c>
    </row>
    <row r="19" spans="1:11" s="208" customFormat="1" ht="24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0"/>
    </row>
    <row r="20" spans="1:18" s="215" customFormat="1" ht="30" customHeight="1">
      <c r="A20" s="333" t="s">
        <v>122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R20" s="216"/>
    </row>
    <row r="21" spans="4:18" s="217" customFormat="1" ht="24" customHeight="1">
      <c r="D21" s="218"/>
      <c r="E21" s="218"/>
      <c r="F21" s="218"/>
      <c r="G21" s="218"/>
      <c r="H21" s="218"/>
      <c r="I21" s="218"/>
      <c r="J21" s="218"/>
      <c r="K21" s="218"/>
      <c r="L21" s="218"/>
      <c r="M21" s="219"/>
      <c r="N21" s="220"/>
      <c r="O21" s="185"/>
      <c r="R21" s="221"/>
    </row>
    <row r="22" spans="3:18" s="215" customFormat="1" ht="48" customHeight="1">
      <c r="C22" s="330" t="s">
        <v>123</v>
      </c>
      <c r="D22" s="330"/>
      <c r="E22" s="330"/>
      <c r="F22" s="330"/>
      <c r="G22" s="330"/>
      <c r="H22" s="330"/>
      <c r="I22" s="330"/>
      <c r="J22" s="330"/>
      <c r="K22" s="330"/>
      <c r="L22" s="222"/>
      <c r="M22" s="185" t="s">
        <v>8</v>
      </c>
      <c r="N22" s="220"/>
      <c r="O22" s="185"/>
      <c r="R22" s="216"/>
    </row>
    <row r="23" spans="1:13" s="177" customFormat="1" ht="48" customHeight="1">
      <c r="A23" s="212"/>
      <c r="B23" s="212"/>
      <c r="C23" s="330" t="s">
        <v>124</v>
      </c>
      <c r="D23" s="330"/>
      <c r="E23" s="330"/>
      <c r="F23" s="330"/>
      <c r="G23" s="330"/>
      <c r="H23" s="330"/>
      <c r="I23" s="330"/>
      <c r="J23" s="330"/>
      <c r="K23" s="330"/>
      <c r="L23" s="222"/>
      <c r="M23" s="185" t="s">
        <v>8</v>
      </c>
    </row>
    <row r="24" spans="3:18" s="215" customFormat="1" ht="48" customHeight="1">
      <c r="C24" s="330" t="s">
        <v>125</v>
      </c>
      <c r="D24" s="330"/>
      <c r="E24" s="330"/>
      <c r="F24" s="330"/>
      <c r="G24" s="330"/>
      <c r="H24" s="330"/>
      <c r="I24" s="330"/>
      <c r="J24" s="330"/>
      <c r="K24" s="330"/>
      <c r="L24" s="214" t="e">
        <f>L23*100/L22</f>
        <v>#DIV/0!</v>
      </c>
      <c r="M24" s="223"/>
      <c r="N24" s="220"/>
      <c r="O24" s="185"/>
      <c r="R24" s="216"/>
    </row>
    <row r="25" spans="4:18" s="217" customFormat="1" ht="24" customHeight="1">
      <c r="D25" s="218"/>
      <c r="E25" s="218"/>
      <c r="F25" s="218"/>
      <c r="G25" s="218"/>
      <c r="H25" s="218"/>
      <c r="I25" s="218"/>
      <c r="J25" s="218"/>
      <c r="K25" s="218"/>
      <c r="L25" s="218"/>
      <c r="M25" s="219"/>
      <c r="N25" s="220"/>
      <c r="O25" s="185"/>
      <c r="R25" s="221"/>
    </row>
    <row r="26" spans="1:18" s="215" customFormat="1" ht="27.75" customHeight="1">
      <c r="A26" s="331" t="s">
        <v>126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R26" s="216"/>
    </row>
    <row r="27" spans="4:18" s="217" customFormat="1" ht="24" customHeight="1">
      <c r="D27" s="218"/>
      <c r="E27" s="218"/>
      <c r="F27" s="218"/>
      <c r="G27" s="218"/>
      <c r="H27" s="218"/>
      <c r="I27" s="218"/>
      <c r="J27" s="218"/>
      <c r="K27" s="218"/>
      <c r="L27" s="218"/>
      <c r="M27" s="219"/>
      <c r="N27" s="220"/>
      <c r="O27" s="185"/>
      <c r="R27" s="221"/>
    </row>
    <row r="28" spans="3:18" s="215" customFormat="1" ht="45" customHeight="1">
      <c r="C28" s="330" t="s">
        <v>127</v>
      </c>
      <c r="D28" s="330"/>
      <c r="E28" s="330"/>
      <c r="F28" s="330"/>
      <c r="G28" s="330"/>
      <c r="H28" s="330"/>
      <c r="I28" s="330"/>
      <c r="J28" s="330"/>
      <c r="K28" s="330"/>
      <c r="L28" s="224"/>
      <c r="M28" s="185" t="s">
        <v>8</v>
      </c>
      <c r="N28" s="220"/>
      <c r="O28" s="185"/>
      <c r="R28" s="216"/>
    </row>
    <row r="29" spans="1:13" s="177" customFormat="1" ht="45" customHeight="1">
      <c r="A29" s="212"/>
      <c r="B29" s="212"/>
      <c r="C29" s="330" t="s">
        <v>128</v>
      </c>
      <c r="D29" s="330"/>
      <c r="E29" s="330"/>
      <c r="F29" s="330"/>
      <c r="G29" s="330"/>
      <c r="H29" s="330"/>
      <c r="I29" s="330"/>
      <c r="J29" s="330"/>
      <c r="K29" s="330"/>
      <c r="L29" s="224"/>
      <c r="M29" s="185" t="s">
        <v>8</v>
      </c>
    </row>
    <row r="30" spans="3:18" s="215" customFormat="1" ht="45" customHeight="1">
      <c r="C30" s="330" t="s">
        <v>129</v>
      </c>
      <c r="D30" s="330"/>
      <c r="E30" s="330"/>
      <c r="F30" s="330"/>
      <c r="G30" s="330"/>
      <c r="H30" s="330"/>
      <c r="I30" s="330"/>
      <c r="J30" s="330"/>
      <c r="K30" s="330"/>
      <c r="L30" s="214" t="e">
        <f>L29*100/L28</f>
        <v>#DIV/0!</v>
      </c>
      <c r="M30" s="223"/>
      <c r="N30" s="220"/>
      <c r="O30" s="185"/>
      <c r="R30" s="216"/>
    </row>
    <row r="31" spans="4:15" s="217" customFormat="1" ht="24" customHeight="1">
      <c r="D31" s="218"/>
      <c r="E31" s="218"/>
      <c r="F31" s="218"/>
      <c r="G31" s="218"/>
      <c r="H31" s="218"/>
      <c r="I31" s="218"/>
      <c r="J31" s="218"/>
      <c r="K31" s="218"/>
      <c r="L31" s="218"/>
      <c r="M31" s="219"/>
      <c r="N31" s="220"/>
      <c r="O31" s="185"/>
    </row>
    <row r="32" spans="2:4" s="225" customFormat="1" ht="24" customHeight="1">
      <c r="B32" s="328" t="s">
        <v>30</v>
      </c>
      <c r="C32" s="328"/>
      <c r="D32" s="328"/>
    </row>
    <row r="33" spans="2:18" s="225" customFormat="1" ht="24" customHeight="1"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</row>
    <row r="34" spans="2:18" s="225" customFormat="1" ht="24" customHeight="1">
      <c r="B34" s="327"/>
      <c r="C34" s="327"/>
      <c r="D34" s="327"/>
      <c r="E34" s="327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</row>
    <row r="35" spans="2:18" s="225" customFormat="1" ht="24" customHeight="1"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</row>
    <row r="36" spans="2:17" s="225" customFormat="1" ht="24" customHeight="1">
      <c r="B36" s="328" t="s">
        <v>50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226"/>
    </row>
    <row r="37" spans="2:18" ht="24" customHeight="1"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</row>
    <row r="38" spans="2:18" ht="24" customHeight="1">
      <c r="B38" s="228" t="s">
        <v>14</v>
      </c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</row>
    <row r="39" spans="2:18" ht="24" customHeight="1"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</row>
    <row r="40" spans="2:18" ht="24" customHeight="1"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2:18" ht="24" customHeight="1"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</row>
    <row r="42" spans="2:14" ht="25.5" customHeight="1">
      <c r="B42" s="328" t="s">
        <v>50</v>
      </c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H11" sqref="H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41" t="s">
        <v>135</v>
      </c>
      <c r="B1" s="274">
        <v>2.2</v>
      </c>
      <c r="C1" s="243" t="s">
        <v>0</v>
      </c>
      <c r="D1" s="239" t="s">
        <v>109</v>
      </c>
      <c r="E1" s="239"/>
      <c r="F1" s="239"/>
      <c r="G1" s="239"/>
      <c r="J1" s="240"/>
    </row>
    <row r="2" spans="1:7" s="3" customFormat="1" ht="24" customHeight="1">
      <c r="A2" s="241" t="s">
        <v>1</v>
      </c>
      <c r="B2" s="242"/>
      <c r="C2" s="243" t="s">
        <v>0</v>
      </c>
      <c r="D2" s="244">
        <v>5</v>
      </c>
      <c r="E2" s="4"/>
      <c r="F2" s="245"/>
      <c r="G2" s="4"/>
    </row>
    <row r="3" spans="1:9" s="3" customFormat="1" ht="24" customHeight="1">
      <c r="A3" s="241" t="s">
        <v>2</v>
      </c>
      <c r="B3" s="242"/>
      <c r="C3" s="243" t="s">
        <v>0</v>
      </c>
      <c r="D3" s="246">
        <f>IF(E5=1,"N/A",SUM(G8:G12))</f>
        <v>0</v>
      </c>
      <c r="E3" s="4"/>
      <c r="F3" s="245"/>
      <c r="G3" s="4"/>
      <c r="I3" s="247"/>
    </row>
    <row r="4" spans="1:7" s="3" customFormat="1" ht="24" customHeight="1">
      <c r="A4" s="248" t="s">
        <v>3</v>
      </c>
      <c r="B4" s="242"/>
      <c r="C4" s="243" t="s">
        <v>0</v>
      </c>
      <c r="D4" s="249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48" t="s">
        <v>4</v>
      </c>
      <c r="B5" s="242"/>
      <c r="C5" s="243" t="s">
        <v>0</v>
      </c>
      <c r="D5" s="246">
        <f>IF(E5=1,1,D3)</f>
        <v>0</v>
      </c>
      <c r="E5" s="250"/>
      <c r="F5" s="251" t="s">
        <v>5</v>
      </c>
      <c r="G5" s="252"/>
      <c r="H5" s="252"/>
      <c r="I5" s="252"/>
      <c r="J5" s="252"/>
      <c r="K5" s="252"/>
    </row>
    <row r="6" spans="1:11" s="6" customFormat="1" ht="19.5" customHeight="1">
      <c r="A6" s="253"/>
      <c r="D6" s="254"/>
      <c r="E6" s="255"/>
      <c r="I6" s="256"/>
      <c r="J6" s="256"/>
      <c r="K6" s="256"/>
    </row>
    <row r="7" spans="4:11" s="257" customFormat="1" ht="25.5" customHeight="1">
      <c r="D7" s="349" t="s">
        <v>15</v>
      </c>
      <c r="E7" s="350"/>
      <c r="F7" s="258" t="s">
        <v>16</v>
      </c>
      <c r="G7" s="259" t="s">
        <v>2</v>
      </c>
      <c r="H7" s="260"/>
      <c r="J7" s="261"/>
      <c r="K7" s="261"/>
    </row>
    <row r="8" spans="4:11" s="3" customFormat="1" ht="71.25" customHeight="1">
      <c r="D8" s="351">
        <v>1</v>
      </c>
      <c r="E8" s="352"/>
      <c r="F8" s="262" t="s">
        <v>136</v>
      </c>
      <c r="G8" s="263"/>
      <c r="H8" s="7" t="s">
        <v>17</v>
      </c>
      <c r="J8" s="264"/>
      <c r="K8" s="264"/>
    </row>
    <row r="9" spans="4:11" s="3" customFormat="1" ht="190.5" customHeight="1">
      <c r="D9" s="353">
        <v>2</v>
      </c>
      <c r="E9" s="353"/>
      <c r="F9" s="262" t="s">
        <v>137</v>
      </c>
      <c r="G9" s="263"/>
      <c r="H9" s="7" t="s">
        <v>17</v>
      </c>
      <c r="J9" s="264"/>
      <c r="K9" s="264"/>
    </row>
    <row r="10" spans="4:11" s="3" customFormat="1" ht="48" customHeight="1">
      <c r="D10" s="353">
        <v>3</v>
      </c>
      <c r="E10" s="353"/>
      <c r="F10" s="262" t="s">
        <v>138</v>
      </c>
      <c r="G10" s="263"/>
      <c r="H10" s="7" t="s">
        <v>17</v>
      </c>
      <c r="J10" s="264"/>
      <c r="K10" s="264"/>
    </row>
    <row r="11" spans="4:11" s="3" customFormat="1" ht="70.5" customHeight="1">
      <c r="D11" s="353">
        <v>4</v>
      </c>
      <c r="E11" s="353"/>
      <c r="F11" s="265" t="s">
        <v>139</v>
      </c>
      <c r="G11" s="293"/>
      <c r="H11" s="7"/>
      <c r="J11" s="264"/>
      <c r="K11" s="264"/>
    </row>
    <row r="12" spans="4:11" s="3" customFormat="1" ht="70.5" customHeight="1">
      <c r="D12" s="353">
        <v>5</v>
      </c>
      <c r="E12" s="353"/>
      <c r="F12" s="262" t="s">
        <v>140</v>
      </c>
      <c r="G12" s="293"/>
      <c r="H12" s="7"/>
      <c r="J12" s="264"/>
      <c r="K12" s="264"/>
    </row>
    <row r="13" spans="4:11" s="3" customFormat="1" ht="24" customHeight="1">
      <c r="D13" s="266" t="s">
        <v>134</v>
      </c>
      <c r="E13" s="267"/>
      <c r="F13" s="268"/>
      <c r="G13" s="269"/>
      <c r="H13" s="7"/>
      <c r="J13" s="264"/>
      <c r="K13" s="264"/>
    </row>
    <row r="14" spans="2:11" s="3" customFormat="1" ht="24" customHeight="1">
      <c r="B14" s="270"/>
      <c r="D14" s="240"/>
      <c r="I14" s="271"/>
      <c r="J14" s="264"/>
      <c r="K14" s="264"/>
    </row>
    <row r="15" spans="2:5" s="4" customFormat="1" ht="20.25">
      <c r="B15" s="170" t="s">
        <v>30</v>
      </c>
      <c r="E15" s="3"/>
    </row>
    <row r="16" spans="2:8" ht="20.25">
      <c r="B16" s="346"/>
      <c r="C16" s="346"/>
      <c r="D16" s="346"/>
      <c r="E16" s="346"/>
      <c r="F16" s="346"/>
      <c r="G16" s="346"/>
      <c r="H16" s="346"/>
    </row>
    <row r="17" spans="2:8" ht="20.25">
      <c r="B17" s="346"/>
      <c r="C17" s="346"/>
      <c r="D17" s="346"/>
      <c r="E17" s="346"/>
      <c r="F17" s="346"/>
      <c r="G17" s="346"/>
      <c r="H17" s="346"/>
    </row>
    <row r="18" spans="2:8" ht="20.25">
      <c r="B18" s="346"/>
      <c r="C18" s="346"/>
      <c r="D18" s="346"/>
      <c r="E18" s="346"/>
      <c r="F18" s="346"/>
      <c r="G18" s="346"/>
      <c r="H18" s="346"/>
    </row>
    <row r="19" spans="2:8" ht="20.25">
      <c r="B19" s="346"/>
      <c r="C19" s="346"/>
      <c r="D19" s="346"/>
      <c r="E19" s="346"/>
      <c r="F19" s="346"/>
      <c r="G19" s="346"/>
      <c r="H19" s="346"/>
    </row>
    <row r="20" spans="2:8" ht="20.25">
      <c r="B20" s="346"/>
      <c r="C20" s="346"/>
      <c r="D20" s="346"/>
      <c r="E20" s="346"/>
      <c r="F20" s="346"/>
      <c r="G20" s="346"/>
      <c r="H20" s="346"/>
    </row>
    <row r="21" spans="2:8" ht="20.25">
      <c r="B21" s="346"/>
      <c r="C21" s="346"/>
      <c r="D21" s="346"/>
      <c r="E21" s="346"/>
      <c r="F21" s="346"/>
      <c r="G21" s="346"/>
      <c r="H21" s="346"/>
    </row>
    <row r="22" spans="2:8" ht="20.25">
      <c r="B22" s="346"/>
      <c r="C22" s="346"/>
      <c r="D22" s="346"/>
      <c r="E22" s="346"/>
      <c r="F22" s="346"/>
      <c r="G22" s="346"/>
      <c r="H22" s="346"/>
    </row>
    <row r="23" spans="2:11" s="4" customFormat="1" ht="20.25">
      <c r="B23" s="347" t="s">
        <v>50</v>
      </c>
      <c r="C23" s="347"/>
      <c r="D23" s="347"/>
      <c r="E23" s="347"/>
      <c r="F23" s="347"/>
      <c r="G23" s="347"/>
      <c r="H23" s="347"/>
      <c r="I23" s="53"/>
      <c r="J23" s="53"/>
      <c r="K23" s="53"/>
    </row>
    <row r="24" spans="4:11" s="6" customFormat="1" ht="20.25">
      <c r="D24" s="272"/>
      <c r="I24" s="273"/>
      <c r="J24" s="256"/>
      <c r="K24" s="256"/>
    </row>
    <row r="25" spans="2:9" s="4" customFormat="1" ht="20.25">
      <c r="B25" s="170" t="s">
        <v>29</v>
      </c>
      <c r="C25" s="53"/>
      <c r="D25" s="53"/>
      <c r="E25" s="53"/>
      <c r="F25" s="53"/>
      <c r="G25" s="53"/>
      <c r="H25" s="53"/>
      <c r="I25" s="53"/>
    </row>
    <row r="26" spans="2:8" ht="20.25">
      <c r="B26" s="348"/>
      <c r="C26" s="346"/>
      <c r="D26" s="346"/>
      <c r="E26" s="346"/>
      <c r="F26" s="346"/>
      <c r="G26" s="346"/>
      <c r="H26" s="346"/>
    </row>
    <row r="27" spans="2:8" ht="20.25">
      <c r="B27" s="346"/>
      <c r="C27" s="346"/>
      <c r="D27" s="346"/>
      <c r="E27" s="346"/>
      <c r="F27" s="346"/>
      <c r="G27" s="346"/>
      <c r="H27" s="346"/>
    </row>
    <row r="28" spans="2:8" ht="20.25">
      <c r="B28" s="346"/>
      <c r="C28" s="346"/>
      <c r="D28" s="346"/>
      <c r="E28" s="346"/>
      <c r="F28" s="346"/>
      <c r="G28" s="346"/>
      <c r="H28" s="346"/>
    </row>
    <row r="29" spans="2:8" ht="20.25">
      <c r="B29" s="346"/>
      <c r="C29" s="346"/>
      <c r="D29" s="346"/>
      <c r="E29" s="346"/>
      <c r="F29" s="346"/>
      <c r="G29" s="346"/>
      <c r="H29" s="346"/>
    </row>
    <row r="30" spans="2:8" ht="20.25">
      <c r="B30" s="346"/>
      <c r="C30" s="346"/>
      <c r="D30" s="346"/>
      <c r="E30" s="346"/>
      <c r="F30" s="346"/>
      <c r="G30" s="346"/>
      <c r="H30" s="346"/>
    </row>
    <row r="31" spans="2:8" ht="20.25">
      <c r="B31" s="346"/>
      <c r="C31" s="346"/>
      <c r="D31" s="346"/>
      <c r="E31" s="346"/>
      <c r="F31" s="346"/>
      <c r="G31" s="346"/>
      <c r="H31" s="346"/>
    </row>
    <row r="32" spans="2:8" ht="20.25">
      <c r="B32" s="346"/>
      <c r="C32" s="346"/>
      <c r="D32" s="346"/>
      <c r="E32" s="346"/>
      <c r="F32" s="346"/>
      <c r="G32" s="346"/>
      <c r="H32" s="346"/>
    </row>
    <row r="33" spans="2:7" s="4" customFormat="1" ht="20.25">
      <c r="B33" s="347" t="s">
        <v>50</v>
      </c>
      <c r="C33" s="347"/>
      <c r="D33" s="347"/>
      <c r="E33" s="347"/>
      <c r="F33" s="347"/>
      <c r="G33" s="347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view="pageLayout" workbookViewId="0" topLeftCell="A1">
      <selection activeCell="G6" sqref="G6"/>
    </sheetView>
  </sheetViews>
  <sheetFormatPr defaultColWidth="7.00390625" defaultRowHeight="15"/>
  <cols>
    <col min="1" max="1" width="13.57421875" style="10" customWidth="1"/>
    <col min="2" max="2" width="7.140625" style="10" customWidth="1"/>
    <col min="3" max="3" width="2.421875" style="10" customWidth="1"/>
    <col min="4" max="8" width="11.57421875" style="10" customWidth="1"/>
    <col min="9" max="9" width="14.28125" style="10" customWidth="1"/>
    <col min="10" max="10" width="16.00390625" style="10" customWidth="1"/>
    <col min="11" max="11" width="8.28125" style="10" customWidth="1"/>
    <col min="12" max="12" width="0" style="10" hidden="1" customWidth="1"/>
    <col min="13" max="13" width="8.421875" style="10" customWidth="1"/>
    <col min="14" max="14" width="7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3" customFormat="1" ht="32.25" customHeight="1">
      <c r="A1" s="46" t="s">
        <v>31</v>
      </c>
      <c r="B1" s="47">
        <v>3.1</v>
      </c>
      <c r="C1" s="48" t="s">
        <v>0</v>
      </c>
      <c r="D1" s="358" t="s">
        <v>130</v>
      </c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49"/>
    </row>
    <row r="2" spans="1:4" s="3" customFormat="1" ht="24.75" customHeight="1">
      <c r="A2" s="360" t="s">
        <v>1</v>
      </c>
      <c r="B2" s="361"/>
      <c r="C2" s="48" t="s">
        <v>0</v>
      </c>
      <c r="D2" s="50">
        <v>10</v>
      </c>
    </row>
    <row r="3" spans="1:5" s="3" customFormat="1" ht="24.75" customHeight="1">
      <c r="A3" s="360" t="s">
        <v>2</v>
      </c>
      <c r="B3" s="361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60" t="s">
        <v>3</v>
      </c>
      <c r="B4" s="361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60" t="s">
        <v>4</v>
      </c>
      <c r="B5" s="361"/>
      <c r="C5" s="51" t="s">
        <v>0</v>
      </c>
      <c r="D5" s="55" t="e">
        <f>IF(E5=1,1,J9)</f>
        <v>#DIV/0!</v>
      </c>
      <c r="E5" s="127"/>
      <c r="F5" s="7" t="s">
        <v>5</v>
      </c>
    </row>
    <row r="6" spans="6:7" s="6" customFormat="1" ht="20.25">
      <c r="F6" s="56"/>
      <c r="G6" s="57"/>
    </row>
    <row r="7" spans="1:8" s="62" customFormat="1" ht="22.5" customHeight="1">
      <c r="A7" s="5"/>
      <c r="C7" s="2"/>
      <c r="D7" s="362" t="s">
        <v>6</v>
      </c>
      <c r="E7" s="362"/>
      <c r="F7" s="362"/>
      <c r="G7" s="362"/>
      <c r="H7" s="362"/>
    </row>
    <row r="8" spans="1:10" s="62" customFormat="1" ht="22.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171" t="s">
        <v>2</v>
      </c>
      <c r="J8" s="171" t="s">
        <v>7</v>
      </c>
    </row>
    <row r="9" spans="2:10" s="62" customFormat="1" ht="27" customHeight="1">
      <c r="B9" s="70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59"/>
      <c r="D10" s="60"/>
      <c r="E10" s="61"/>
    </row>
    <row r="11" spans="4:14" s="62" customFormat="1" ht="54.75" customHeight="1">
      <c r="D11" s="355" t="s">
        <v>131</v>
      </c>
      <c r="E11" s="356"/>
      <c r="F11" s="356"/>
      <c r="G11" s="356"/>
      <c r="H11" s="356"/>
      <c r="I11" s="356"/>
      <c r="J11" s="128"/>
      <c r="K11" s="7" t="s">
        <v>8</v>
      </c>
      <c r="N11" s="63"/>
    </row>
    <row r="12" spans="4:11" s="62" customFormat="1" ht="54.75" customHeight="1">
      <c r="D12" s="355" t="s">
        <v>132</v>
      </c>
      <c r="E12" s="355"/>
      <c r="F12" s="355"/>
      <c r="G12" s="355"/>
      <c r="H12" s="355"/>
      <c r="I12" s="355"/>
      <c r="J12" s="128"/>
      <c r="K12" s="7" t="s">
        <v>8</v>
      </c>
    </row>
    <row r="13" spans="4:11" s="58" customFormat="1" ht="41.25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7" t="s">
        <v>133</v>
      </c>
      <c r="E14" s="357"/>
      <c r="F14" s="357"/>
      <c r="G14" s="357"/>
      <c r="H14" s="357"/>
      <c r="I14" s="76" t="e">
        <f>J12*100/J11</f>
        <v>#DIV/0!</v>
      </c>
      <c r="J14" s="68"/>
      <c r="K14" s="7"/>
    </row>
    <row r="15" spans="4:11" s="58" customFormat="1" ht="34.5" customHeight="1">
      <c r="D15" s="64"/>
      <c r="E15" s="65"/>
      <c r="F15" s="65"/>
      <c r="G15" s="65"/>
      <c r="H15" s="65"/>
      <c r="I15" s="65"/>
      <c r="J15" s="66"/>
      <c r="K15" s="67"/>
    </row>
    <row r="16" spans="2:4" s="4" customFormat="1" ht="24.75" customHeight="1">
      <c r="B16" s="347" t="s">
        <v>30</v>
      </c>
      <c r="C16" s="347"/>
      <c r="D16" s="347"/>
    </row>
    <row r="17" spans="2:13" s="4" customFormat="1" ht="24.75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</row>
    <row r="18" spans="2:13" s="4" customFormat="1" ht="24.75" customHeight="1"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</row>
    <row r="19" spans="2:13" s="4" customFormat="1" ht="24.75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</row>
    <row r="20" spans="2:13" s="4" customFormat="1" ht="24.75" customHeight="1"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</row>
    <row r="21" spans="2:13" s="4" customFormat="1" ht="24.75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</row>
    <row r="22" spans="2:13" s="4" customFormat="1" ht="24.75" customHeight="1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</row>
    <row r="23" spans="2:13" s="4" customFormat="1" ht="24.75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</row>
    <row r="24" spans="2:13" s="4" customFormat="1" ht="24.75" customHeight="1">
      <c r="B24" s="347" t="s">
        <v>50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2:13" s="4" customFormat="1" ht="24.75" customHeight="1"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="53" customFormat="1" ht="24.75" customHeight="1">
      <c r="B26" s="53" t="s">
        <v>14</v>
      </c>
    </row>
    <row r="27" spans="2:13" s="53" customFormat="1" ht="24.75" customHeight="1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</row>
    <row r="28" spans="2:13" s="53" customFormat="1" ht="24.75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</row>
    <row r="29" spans="2:13" s="53" customFormat="1" ht="24.75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</row>
    <row r="30" spans="2:13" s="53" customFormat="1" ht="24.75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</row>
    <row r="31" spans="2:13" s="53" customFormat="1" ht="24.75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</row>
    <row r="32" spans="2:13" s="53" customFormat="1" ht="24.75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</row>
    <row r="33" spans="2:13" s="53" customFormat="1" ht="24.75" customHeight="1">
      <c r="B33" s="347" t="s">
        <v>50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</row>
  </sheetData>
  <sheetProtection password="DF4A" sheet="1"/>
  <mergeCells count="14">
    <mergeCell ref="D1:N1"/>
    <mergeCell ref="A2:B2"/>
    <mergeCell ref="A3:B3"/>
    <mergeCell ref="A4:B4"/>
    <mergeCell ref="A5:B5"/>
    <mergeCell ref="D7:H7"/>
    <mergeCell ref="B27:M32"/>
    <mergeCell ref="B33:M33"/>
    <mergeCell ref="D11:I11"/>
    <mergeCell ref="D12:I12"/>
    <mergeCell ref="D14:H14"/>
    <mergeCell ref="B16:D16"/>
    <mergeCell ref="B17:M23"/>
    <mergeCell ref="B24:M24"/>
  </mergeCells>
  <printOptions/>
  <pageMargins left="0.57" right="0.7086614173228347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G6" sqref="G6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76" t="s">
        <v>31</v>
      </c>
      <c r="B1" s="277">
        <v>3.2</v>
      </c>
      <c r="C1" s="278" t="s">
        <v>0</v>
      </c>
      <c r="D1" s="363" t="s">
        <v>147</v>
      </c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279"/>
    </row>
    <row r="2" spans="1:4" s="3" customFormat="1" ht="27" customHeight="1">
      <c r="A2" s="365" t="s">
        <v>1</v>
      </c>
      <c r="B2" s="366"/>
      <c r="C2" s="48" t="s">
        <v>0</v>
      </c>
      <c r="D2" s="50">
        <v>5</v>
      </c>
    </row>
    <row r="3" spans="1:5" s="3" customFormat="1" ht="27" customHeight="1">
      <c r="A3" s="365" t="s">
        <v>2</v>
      </c>
      <c r="B3" s="366"/>
      <c r="C3" s="51" t="s">
        <v>0</v>
      </c>
      <c r="D3" s="52" t="e">
        <f>IF(E5=1,"N/A",I9)</f>
        <v>#DIV/0!</v>
      </c>
      <c r="E3" s="53"/>
    </row>
    <row r="4" spans="1:5" s="3" customFormat="1" ht="27" customHeight="1">
      <c r="A4" s="365" t="s">
        <v>3</v>
      </c>
      <c r="B4" s="366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7" customHeight="1">
      <c r="A5" s="365" t="s">
        <v>4</v>
      </c>
      <c r="B5" s="366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7" customHeight="1">
      <c r="F6" s="77"/>
      <c r="G6" s="78"/>
    </row>
    <row r="7" spans="1:8" s="280" customFormat="1" ht="27" customHeight="1">
      <c r="A7" s="270"/>
      <c r="C7" s="281"/>
      <c r="D7" s="362" t="s">
        <v>6</v>
      </c>
      <c r="E7" s="362"/>
      <c r="F7" s="362"/>
      <c r="G7" s="362"/>
      <c r="H7" s="362"/>
    </row>
    <row r="8" spans="1:10" s="280" customFormat="1" ht="27" customHeight="1">
      <c r="A8" s="270"/>
      <c r="C8" s="281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275" t="s">
        <v>2</v>
      </c>
      <c r="J8" s="275" t="s">
        <v>7</v>
      </c>
    </row>
    <row r="9" spans="2:10" s="280" customFormat="1" ht="27" customHeight="1">
      <c r="B9" s="282"/>
      <c r="D9" s="71">
        <v>94</v>
      </c>
      <c r="E9" s="71">
        <v>95</v>
      </c>
      <c r="F9" s="71">
        <v>96</v>
      </c>
      <c r="G9" s="71">
        <v>97</v>
      </c>
      <c r="H9" s="71">
        <v>98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7" customHeight="1">
      <c r="C10" s="79"/>
      <c r="D10" s="80"/>
      <c r="E10" s="81"/>
    </row>
    <row r="11" spans="4:14" s="62" customFormat="1" ht="54.75" customHeight="1">
      <c r="D11" s="367" t="s">
        <v>148</v>
      </c>
      <c r="E11" s="368"/>
      <c r="F11" s="368"/>
      <c r="G11" s="368"/>
      <c r="H11" s="368"/>
      <c r="I11" s="369"/>
      <c r="J11" s="128"/>
      <c r="K11" s="7" t="s">
        <v>8</v>
      </c>
      <c r="N11" s="63"/>
    </row>
    <row r="12" spans="4:11" s="62" customFormat="1" ht="54.75" customHeight="1">
      <c r="D12" s="355" t="s">
        <v>149</v>
      </c>
      <c r="E12" s="355"/>
      <c r="F12" s="355"/>
      <c r="G12" s="355"/>
      <c r="H12" s="355"/>
      <c r="I12" s="355"/>
      <c r="J12" s="128"/>
      <c r="K12" s="7" t="s">
        <v>8</v>
      </c>
    </row>
    <row r="13" spans="4:11" s="58" customFormat="1" ht="27" customHeight="1">
      <c r="D13" s="64"/>
      <c r="E13" s="65"/>
      <c r="F13" s="65"/>
      <c r="G13" s="65"/>
      <c r="H13" s="65"/>
      <c r="I13" s="65"/>
      <c r="J13" s="66"/>
      <c r="K13" s="67"/>
    </row>
    <row r="14" spans="4:11" s="62" customFormat="1" ht="54.75" customHeight="1">
      <c r="D14" s="357" t="s">
        <v>150</v>
      </c>
      <c r="E14" s="357"/>
      <c r="F14" s="357"/>
      <c r="G14" s="357"/>
      <c r="H14" s="357"/>
      <c r="I14" s="76" t="e">
        <f>J12*100/J11</f>
        <v>#DIV/0!</v>
      </c>
      <c r="J14" s="68"/>
      <c r="K14" s="7"/>
    </row>
    <row r="15" spans="4:10" s="280" customFormat="1" ht="27" customHeight="1">
      <c r="D15" s="283"/>
      <c r="E15" s="283"/>
      <c r="F15" s="283"/>
      <c r="G15" s="283"/>
      <c r="H15" s="283"/>
      <c r="I15" s="284"/>
      <c r="J15" s="285"/>
    </row>
    <row r="16" spans="2:4" s="4" customFormat="1" ht="24" customHeight="1">
      <c r="B16" s="347" t="s">
        <v>30</v>
      </c>
      <c r="C16" s="347"/>
      <c r="D16" s="347"/>
    </row>
    <row r="17" spans="2:14" s="8" customFormat="1" ht="24" customHeight="1"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</row>
    <row r="18" spans="2:14" s="8" customFormat="1" ht="24" customHeight="1">
      <c r="B18" s="348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</row>
    <row r="19" spans="2:14" s="8" customFormat="1" ht="24" customHeight="1"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</row>
    <row r="20" spans="2:14" s="8" customFormat="1" ht="24" customHeight="1"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</row>
    <row r="21" spans="2:14" s="8" customFormat="1" ht="24" customHeight="1"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8"/>
      <c r="N21" s="348"/>
    </row>
    <row r="22" spans="2:14" s="8" customFormat="1" ht="24" customHeight="1"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</row>
    <row r="23" spans="2:14" s="8" customFormat="1" ht="24" customHeight="1"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</row>
    <row r="24" spans="2:13" s="4" customFormat="1" ht="24" customHeight="1">
      <c r="B24" s="347" t="s">
        <v>50</v>
      </c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47" t="s">
        <v>14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</row>
    <row r="27" spans="2:14" ht="24" customHeight="1"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</row>
    <row r="28" spans="2:14" ht="24" customHeight="1"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</row>
    <row r="29" spans="2:14" ht="24" customHeight="1"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</row>
    <row r="30" spans="2:14" ht="24" customHeight="1"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  <row r="31" spans="2:14" ht="24" customHeight="1"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</row>
    <row r="32" spans="2:14" ht="24" customHeight="1">
      <c r="B32" s="354"/>
      <c r="C32" s="35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</row>
    <row r="33" spans="2:14" ht="24" customHeight="1"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2:13" s="53" customFormat="1" ht="24" customHeight="1">
      <c r="B34" s="347" t="s">
        <v>50</v>
      </c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J7" sqref="J7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32">
        <v>3.3</v>
      </c>
      <c r="C1" s="48" t="s">
        <v>0</v>
      </c>
      <c r="D1" s="358" t="s">
        <v>74</v>
      </c>
      <c r="E1" s="359"/>
      <c r="F1" s="359"/>
      <c r="G1" s="359"/>
      <c r="H1" s="359"/>
      <c r="I1" s="359"/>
      <c r="J1" s="359"/>
      <c r="K1" s="83"/>
    </row>
    <row r="2" spans="1:4" s="3" customFormat="1" ht="24.75" customHeight="1">
      <c r="A2" s="365" t="s">
        <v>1</v>
      </c>
      <c r="B2" s="366"/>
      <c r="C2" s="48" t="s">
        <v>0</v>
      </c>
      <c r="D2" s="50">
        <v>5</v>
      </c>
    </row>
    <row r="3" spans="1:5" s="3" customFormat="1" ht="24.75" customHeight="1">
      <c r="A3" s="365" t="s">
        <v>2</v>
      </c>
      <c r="B3" s="366"/>
      <c r="C3" s="51" t="s">
        <v>0</v>
      </c>
      <c r="D3" s="52" t="e">
        <f>IF(E5=1,"N/A",I9)</f>
        <v>#DIV/0!</v>
      </c>
      <c r="E3" s="53"/>
    </row>
    <row r="4" spans="1:5" s="3" customFormat="1" ht="24.75" customHeight="1">
      <c r="A4" s="365" t="s">
        <v>3</v>
      </c>
      <c r="B4" s="366"/>
      <c r="C4" s="51" t="s">
        <v>0</v>
      </c>
      <c r="D4" s="54" t="e">
        <f>IF(D5="N/A","N/A",IF(D5&gt;=4.5,"ดีมาก",IF(D5&gt;=3.5,"ดี",IF(D5&gt;=2.5,"ปานกลาง",IF(D5&gt;=1.5,"ต่ำ","ต่ำมาก")))))</f>
        <v>#DIV/0!</v>
      </c>
      <c r="E4" s="53"/>
    </row>
    <row r="5" spans="1:6" s="3" customFormat="1" ht="24.75" customHeight="1">
      <c r="A5" s="365" t="s">
        <v>4</v>
      </c>
      <c r="B5" s="366"/>
      <c r="C5" s="51" t="s">
        <v>0</v>
      </c>
      <c r="D5" s="55" t="e">
        <f>IF(E5=1,1,J9)</f>
        <v>#DIV/0!</v>
      </c>
      <c r="E5" s="127"/>
      <c r="F5" s="7" t="s">
        <v>5</v>
      </c>
    </row>
    <row r="6" spans="6:7" s="3" customFormat="1" ht="20.25">
      <c r="F6" s="77"/>
      <c r="G6" s="78"/>
    </row>
    <row r="7" spans="1:8" s="62" customFormat="1" ht="26.25" customHeight="1">
      <c r="A7" s="5"/>
      <c r="C7" s="2"/>
      <c r="D7" s="440" t="s">
        <v>6</v>
      </c>
      <c r="E7" s="440"/>
      <c r="F7" s="440"/>
      <c r="G7" s="440"/>
      <c r="H7" s="440"/>
    </row>
    <row r="8" spans="1:10" s="62" customFormat="1" ht="26.25" customHeight="1">
      <c r="A8" s="5"/>
      <c r="C8" s="2"/>
      <c r="D8" s="72" t="s">
        <v>9</v>
      </c>
      <c r="E8" s="72" t="s">
        <v>10</v>
      </c>
      <c r="F8" s="72" t="s">
        <v>11</v>
      </c>
      <c r="G8" s="72" t="s">
        <v>12</v>
      </c>
      <c r="H8" s="72" t="s">
        <v>13</v>
      </c>
      <c r="I8" s="73" t="s">
        <v>2</v>
      </c>
      <c r="J8" s="73" t="s">
        <v>7</v>
      </c>
    </row>
    <row r="9" spans="2:10" s="62" customFormat="1" ht="26.25" customHeight="1">
      <c r="B9" s="70"/>
      <c r="D9" s="71">
        <v>40</v>
      </c>
      <c r="E9" s="71">
        <v>50</v>
      </c>
      <c r="F9" s="71">
        <v>60</v>
      </c>
      <c r="G9" s="71">
        <v>70</v>
      </c>
      <c r="H9" s="71">
        <v>80</v>
      </c>
      <c r="I9" s="75" t="e">
        <f>J12*100/J11</f>
        <v>#DIV/0!</v>
      </c>
      <c r="J9" s="74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62" customFormat="1" ht="20.25">
      <c r="C10" s="79"/>
      <c r="D10" s="80"/>
      <c r="E10" s="81"/>
    </row>
    <row r="11" spans="4:11" s="58" customFormat="1" ht="54.75" customHeight="1">
      <c r="D11" s="355" t="s">
        <v>154</v>
      </c>
      <c r="E11" s="356"/>
      <c r="F11" s="356"/>
      <c r="G11" s="356"/>
      <c r="H11" s="356"/>
      <c r="I11" s="356"/>
      <c r="J11" s="128"/>
      <c r="K11" s="7" t="s">
        <v>8</v>
      </c>
    </row>
    <row r="12" spans="4:11" s="58" customFormat="1" ht="54.75" customHeight="1">
      <c r="D12" s="355" t="s">
        <v>75</v>
      </c>
      <c r="E12" s="355"/>
      <c r="F12" s="355"/>
      <c r="G12" s="355"/>
      <c r="H12" s="355"/>
      <c r="I12" s="355"/>
      <c r="J12" s="128"/>
      <c r="K12" s="7" t="s">
        <v>8</v>
      </c>
    </row>
    <row r="13" spans="4:11" s="58" customFormat="1" ht="25.5" customHeight="1">
      <c r="D13" s="64"/>
      <c r="E13" s="65"/>
      <c r="F13" s="65"/>
      <c r="G13" s="65"/>
      <c r="H13" s="65"/>
      <c r="I13" s="65"/>
      <c r="J13" s="66"/>
      <c r="K13" s="67"/>
    </row>
    <row r="14" spans="4:11" s="58" customFormat="1" ht="54.75" customHeight="1">
      <c r="D14" s="357" t="s">
        <v>34</v>
      </c>
      <c r="E14" s="357"/>
      <c r="F14" s="357"/>
      <c r="G14" s="357"/>
      <c r="H14" s="357"/>
      <c r="I14" s="76" t="e">
        <f>J12*100/J11</f>
        <v>#DIV/0!</v>
      </c>
      <c r="J14" s="66"/>
      <c r="K14" s="67"/>
    </row>
    <row r="15" spans="4:11" s="58" customFormat="1" ht="20.25">
      <c r="D15" s="123"/>
      <c r="E15" s="123"/>
      <c r="F15" s="123"/>
      <c r="G15" s="123"/>
      <c r="H15" s="123"/>
      <c r="I15" s="133"/>
      <c r="J15" s="66"/>
      <c r="K15" s="67"/>
    </row>
    <row r="16" spans="1:256" s="4" customFormat="1" ht="24" customHeight="1">
      <c r="A16" s="229"/>
      <c r="B16" s="134" t="s">
        <v>76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29"/>
      <c r="EL16" s="229"/>
      <c r="EM16" s="229"/>
      <c r="EN16" s="229"/>
      <c r="EO16" s="229"/>
      <c r="EP16" s="229"/>
      <c r="EQ16" s="229"/>
      <c r="ER16" s="229"/>
      <c r="ES16" s="229"/>
      <c r="ET16" s="229"/>
      <c r="EU16" s="229"/>
      <c r="EV16" s="229"/>
      <c r="EW16" s="229"/>
      <c r="EX16" s="229"/>
      <c r="EY16" s="229"/>
      <c r="EZ16" s="229"/>
      <c r="FA16" s="229"/>
      <c r="FB16" s="229"/>
      <c r="FC16" s="229"/>
      <c r="FD16" s="229"/>
      <c r="FE16" s="229"/>
      <c r="FF16" s="229"/>
      <c r="FG16" s="229"/>
      <c r="FH16" s="229"/>
      <c r="FI16" s="229"/>
      <c r="FJ16" s="229"/>
      <c r="FK16" s="229"/>
      <c r="FL16" s="229"/>
      <c r="FM16" s="229"/>
      <c r="FN16" s="229"/>
      <c r="FO16" s="229"/>
      <c r="FP16" s="229"/>
      <c r="FQ16" s="229"/>
      <c r="FR16" s="229"/>
      <c r="FS16" s="229"/>
      <c r="FT16" s="229"/>
      <c r="FU16" s="229"/>
      <c r="FV16" s="229"/>
      <c r="FW16" s="229"/>
      <c r="FX16" s="229"/>
      <c r="FY16" s="229"/>
      <c r="FZ16" s="229"/>
      <c r="GA16" s="229"/>
      <c r="GB16" s="229"/>
      <c r="GC16" s="229"/>
      <c r="GD16" s="229"/>
      <c r="GE16" s="229"/>
      <c r="GF16" s="229"/>
      <c r="GG16" s="229"/>
      <c r="GH16" s="229"/>
      <c r="GI16" s="229"/>
      <c r="GJ16" s="229"/>
      <c r="GK16" s="229"/>
      <c r="GL16" s="229"/>
      <c r="GM16" s="229"/>
      <c r="GN16" s="229"/>
      <c r="GO16" s="229"/>
      <c r="GP16" s="229"/>
      <c r="GQ16" s="229"/>
      <c r="GR16" s="229"/>
      <c r="GS16" s="229"/>
      <c r="GT16" s="229"/>
      <c r="GU16" s="229"/>
      <c r="GV16" s="229"/>
      <c r="GW16" s="229"/>
      <c r="GX16" s="229"/>
      <c r="GY16" s="229"/>
      <c r="GZ16" s="229"/>
      <c r="HA16" s="229"/>
      <c r="HB16" s="229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229"/>
      <c r="IS16" s="229"/>
      <c r="IT16" s="229"/>
      <c r="IU16" s="229"/>
      <c r="IV16" s="229"/>
    </row>
    <row r="17" spans="1:256" s="4" customFormat="1" ht="21.75" customHeight="1">
      <c r="A17" s="229"/>
      <c r="B17" s="439" t="s">
        <v>156</v>
      </c>
      <c r="C17" s="439"/>
      <c r="D17" s="439"/>
      <c r="E17" s="439"/>
      <c r="F17" s="439"/>
      <c r="G17" s="439"/>
      <c r="H17" s="439"/>
      <c r="I17" s="439"/>
      <c r="J17" s="439"/>
      <c r="K17" s="43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29"/>
      <c r="EL17" s="229"/>
      <c r="EM17" s="229"/>
      <c r="EN17" s="229"/>
      <c r="EO17" s="229"/>
      <c r="EP17" s="229"/>
      <c r="EQ17" s="229"/>
      <c r="ER17" s="229"/>
      <c r="ES17" s="229"/>
      <c r="ET17" s="229"/>
      <c r="EU17" s="229"/>
      <c r="EV17" s="229"/>
      <c r="EW17" s="229"/>
      <c r="EX17" s="229"/>
      <c r="EY17" s="229"/>
      <c r="EZ17" s="229"/>
      <c r="FA17" s="229"/>
      <c r="FB17" s="229"/>
      <c r="FC17" s="229"/>
      <c r="FD17" s="229"/>
      <c r="FE17" s="229"/>
      <c r="FF17" s="229"/>
      <c r="FG17" s="229"/>
      <c r="FH17" s="229"/>
      <c r="FI17" s="229"/>
      <c r="FJ17" s="229"/>
      <c r="FK17" s="229"/>
      <c r="FL17" s="229"/>
      <c r="FM17" s="229"/>
      <c r="FN17" s="229"/>
      <c r="FO17" s="229"/>
      <c r="FP17" s="229"/>
      <c r="FQ17" s="229"/>
      <c r="FR17" s="229"/>
      <c r="FS17" s="229"/>
      <c r="FT17" s="229"/>
      <c r="FU17" s="229"/>
      <c r="FV17" s="229"/>
      <c r="FW17" s="229"/>
      <c r="FX17" s="229"/>
      <c r="FY17" s="229"/>
      <c r="FZ17" s="229"/>
      <c r="GA17" s="229"/>
      <c r="GB17" s="229"/>
      <c r="GC17" s="229"/>
      <c r="GD17" s="229"/>
      <c r="GE17" s="229"/>
      <c r="GF17" s="229"/>
      <c r="GG17" s="229"/>
      <c r="GH17" s="229"/>
      <c r="GI17" s="229"/>
      <c r="GJ17" s="229"/>
      <c r="GK17" s="229"/>
      <c r="GL17" s="229"/>
      <c r="GM17" s="229"/>
      <c r="GN17" s="229"/>
      <c r="GO17" s="229"/>
      <c r="GP17" s="229"/>
      <c r="GQ17" s="229"/>
      <c r="GR17" s="229"/>
      <c r="GS17" s="229"/>
      <c r="GT17" s="229"/>
      <c r="GU17" s="229"/>
      <c r="GV17" s="229"/>
      <c r="GW17" s="229"/>
      <c r="GX17" s="229"/>
      <c r="GY17" s="229"/>
      <c r="GZ17" s="229"/>
      <c r="HA17" s="229"/>
      <c r="HB17" s="229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229"/>
      <c r="IS17" s="229"/>
      <c r="IT17" s="229"/>
      <c r="IU17" s="229"/>
      <c r="IV17" s="229"/>
    </row>
    <row r="18" spans="1:256" s="4" customFormat="1" ht="94.5" customHeight="1">
      <c r="A18" s="229"/>
      <c r="B18" s="439"/>
      <c r="C18" s="439"/>
      <c r="D18" s="439"/>
      <c r="E18" s="439"/>
      <c r="F18" s="439"/>
      <c r="G18" s="439"/>
      <c r="H18" s="439"/>
      <c r="I18" s="439"/>
      <c r="J18" s="439"/>
      <c r="K18" s="43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  <c r="DU18" s="229"/>
      <c r="DV18" s="229"/>
      <c r="DW18" s="229"/>
      <c r="DX18" s="229"/>
      <c r="DY18" s="229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229"/>
      <c r="FK18" s="229"/>
      <c r="FL18" s="229"/>
      <c r="FM18" s="229"/>
      <c r="FN18" s="229"/>
      <c r="FO18" s="229"/>
      <c r="FP18" s="229"/>
      <c r="FQ18" s="229"/>
      <c r="FR18" s="229"/>
      <c r="FS18" s="229"/>
      <c r="FT18" s="229"/>
      <c r="FU18" s="229"/>
      <c r="FV18" s="229"/>
      <c r="FW18" s="229"/>
      <c r="FX18" s="229"/>
      <c r="FY18" s="229"/>
      <c r="FZ18" s="229"/>
      <c r="GA18" s="229"/>
      <c r="GB18" s="229"/>
      <c r="GC18" s="229"/>
      <c r="GD18" s="229"/>
      <c r="GE18" s="229"/>
      <c r="GF18" s="229"/>
      <c r="GG18" s="229"/>
      <c r="GH18" s="229"/>
      <c r="GI18" s="229"/>
      <c r="GJ18" s="229"/>
      <c r="GK18" s="229"/>
      <c r="GL18" s="229"/>
      <c r="GM18" s="229"/>
      <c r="GN18" s="229"/>
      <c r="GO18" s="229"/>
      <c r="GP18" s="229"/>
      <c r="GQ18" s="229"/>
      <c r="GR18" s="229"/>
      <c r="GS18" s="229"/>
      <c r="GT18" s="229"/>
      <c r="GU18" s="229"/>
      <c r="GV18" s="229"/>
      <c r="GW18" s="229"/>
      <c r="GX18" s="229"/>
      <c r="GY18" s="229"/>
      <c r="GZ18" s="229"/>
      <c r="HA18" s="229"/>
      <c r="HB18" s="229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229"/>
      <c r="IS18" s="229"/>
      <c r="IT18" s="229"/>
      <c r="IU18" s="229"/>
      <c r="IV18" s="229"/>
    </row>
    <row r="19" spans="1:256" s="4" customFormat="1" ht="20.25">
      <c r="A19" s="229"/>
      <c r="B19" s="432" t="s">
        <v>155</v>
      </c>
      <c r="C19" s="432"/>
      <c r="D19" s="432"/>
      <c r="E19" s="432"/>
      <c r="F19" s="432"/>
      <c r="G19" s="432"/>
      <c r="H19" s="432"/>
      <c r="I19" s="230"/>
      <c r="J19" s="230"/>
      <c r="K19" s="230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29"/>
      <c r="DE19" s="229"/>
      <c r="DF19" s="229"/>
      <c r="DG19" s="229"/>
      <c r="DH19" s="229"/>
      <c r="DI19" s="229"/>
      <c r="DJ19" s="229"/>
      <c r="DK19" s="229"/>
      <c r="DL19" s="229"/>
      <c r="DM19" s="229"/>
      <c r="DN19" s="229"/>
      <c r="DO19" s="229"/>
      <c r="DP19" s="229"/>
      <c r="DQ19" s="229"/>
      <c r="DR19" s="229"/>
      <c r="DS19" s="229"/>
      <c r="DT19" s="229"/>
      <c r="DU19" s="229"/>
      <c r="DV19" s="229"/>
      <c r="DW19" s="229"/>
      <c r="DX19" s="229"/>
      <c r="DY19" s="229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229"/>
      <c r="FK19" s="229"/>
      <c r="FL19" s="229"/>
      <c r="FM19" s="229"/>
      <c r="FN19" s="229"/>
      <c r="FO19" s="229"/>
      <c r="FP19" s="229"/>
      <c r="FQ19" s="229"/>
      <c r="FR19" s="229"/>
      <c r="FS19" s="229"/>
      <c r="FT19" s="229"/>
      <c r="FU19" s="229"/>
      <c r="FV19" s="229"/>
      <c r="FW19" s="229"/>
      <c r="FX19" s="229"/>
      <c r="FY19" s="229"/>
      <c r="FZ19" s="229"/>
      <c r="GA19" s="229"/>
      <c r="GB19" s="229"/>
      <c r="GC19" s="229"/>
      <c r="GD19" s="229"/>
      <c r="GE19" s="229"/>
      <c r="GF19" s="229"/>
      <c r="GG19" s="229"/>
      <c r="GH19" s="229"/>
      <c r="GI19" s="229"/>
      <c r="GJ19" s="229"/>
      <c r="GK19" s="229"/>
      <c r="GL19" s="229"/>
      <c r="GM19" s="229"/>
      <c r="GN19" s="229"/>
      <c r="GO19" s="229"/>
      <c r="GP19" s="229"/>
      <c r="GQ19" s="229"/>
      <c r="GR19" s="229"/>
      <c r="GS19" s="229"/>
      <c r="GT19" s="229"/>
      <c r="GU19" s="229"/>
      <c r="GV19" s="229"/>
      <c r="GW19" s="229"/>
      <c r="GX19" s="229"/>
      <c r="GY19" s="229"/>
      <c r="GZ19" s="229"/>
      <c r="HA19" s="229"/>
      <c r="HB19" s="229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229"/>
      <c r="IS19" s="229"/>
      <c r="IT19" s="229"/>
      <c r="IU19" s="229"/>
      <c r="IV19" s="229"/>
    </row>
    <row r="20" spans="1:256" s="4" customFormat="1" ht="23.25" customHeight="1">
      <c r="A20" s="229"/>
      <c r="B20" s="432" t="s">
        <v>77</v>
      </c>
      <c r="C20" s="432"/>
      <c r="D20" s="432"/>
      <c r="E20" s="230"/>
      <c r="F20" s="230"/>
      <c r="G20" s="230"/>
      <c r="H20" s="230"/>
      <c r="I20" s="230"/>
      <c r="J20" s="230"/>
      <c r="K20" s="230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  <c r="AO20" s="229"/>
      <c r="AP20" s="229"/>
      <c r="AQ20" s="229"/>
      <c r="AR20" s="229"/>
      <c r="AS20" s="229"/>
      <c r="AT20" s="229"/>
      <c r="AU20" s="229"/>
      <c r="AV20" s="229"/>
      <c r="AW20" s="229"/>
      <c r="AX20" s="229"/>
      <c r="AY20" s="229"/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229"/>
      <c r="BL20" s="229"/>
      <c r="BM20" s="229"/>
      <c r="BN20" s="229"/>
      <c r="BO20" s="229"/>
      <c r="BP20" s="229"/>
      <c r="BQ20" s="229"/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29"/>
      <c r="CE20" s="229"/>
      <c r="CF20" s="229"/>
      <c r="CG20" s="229"/>
      <c r="CH20" s="229"/>
      <c r="CI20" s="229"/>
      <c r="CJ20" s="229"/>
      <c r="CK20" s="229"/>
      <c r="CL20" s="229"/>
      <c r="CM20" s="229"/>
      <c r="CN20" s="229"/>
      <c r="CO20" s="229"/>
      <c r="CP20" s="229"/>
      <c r="CQ20" s="229"/>
      <c r="CR20" s="229"/>
      <c r="CS20" s="229"/>
      <c r="CT20" s="229"/>
      <c r="CU20" s="229"/>
      <c r="CV20" s="229"/>
      <c r="CW20" s="229"/>
      <c r="CX20" s="229"/>
      <c r="CY20" s="229"/>
      <c r="CZ20" s="229"/>
      <c r="DA20" s="229"/>
      <c r="DB20" s="229"/>
      <c r="DC20" s="229"/>
      <c r="DD20" s="229"/>
      <c r="DE20" s="229"/>
      <c r="DF20" s="229"/>
      <c r="DG20" s="229"/>
      <c r="DH20" s="229"/>
      <c r="DI20" s="229"/>
      <c r="DJ20" s="229"/>
      <c r="DK20" s="229"/>
      <c r="DL20" s="229"/>
      <c r="DM20" s="229"/>
      <c r="DN20" s="229"/>
      <c r="DO20" s="229"/>
      <c r="DP20" s="229"/>
      <c r="DQ20" s="229"/>
      <c r="DR20" s="229"/>
      <c r="DS20" s="229"/>
      <c r="DT20" s="229"/>
      <c r="DU20" s="229"/>
      <c r="DV20" s="229"/>
      <c r="DW20" s="229"/>
      <c r="DX20" s="229"/>
      <c r="DY20" s="229"/>
      <c r="DZ20" s="229"/>
      <c r="EA20" s="229"/>
      <c r="EB20" s="229"/>
      <c r="EC20" s="229"/>
      <c r="ED20" s="229"/>
      <c r="EE20" s="229"/>
      <c r="EF20" s="229"/>
      <c r="EG20" s="229"/>
      <c r="EH20" s="229"/>
      <c r="EI20" s="229"/>
      <c r="EJ20" s="229"/>
      <c r="EK20" s="229"/>
      <c r="EL20" s="229"/>
      <c r="EM20" s="229"/>
      <c r="EN20" s="229"/>
      <c r="EO20" s="229"/>
      <c r="EP20" s="229"/>
      <c r="EQ20" s="229"/>
      <c r="ER20" s="229"/>
      <c r="ES20" s="229"/>
      <c r="ET20" s="229"/>
      <c r="EU20" s="229"/>
      <c r="EV20" s="229"/>
      <c r="EW20" s="229"/>
      <c r="EX20" s="229"/>
      <c r="EY20" s="229"/>
      <c r="EZ20" s="229"/>
      <c r="FA20" s="229"/>
      <c r="FB20" s="229"/>
      <c r="FC20" s="229"/>
      <c r="FD20" s="229"/>
      <c r="FE20" s="229"/>
      <c r="FF20" s="229"/>
      <c r="FG20" s="229"/>
      <c r="FH20" s="229"/>
      <c r="FI20" s="229"/>
      <c r="FJ20" s="229"/>
      <c r="FK20" s="229"/>
      <c r="FL20" s="229"/>
      <c r="FM20" s="229"/>
      <c r="FN20" s="229"/>
      <c r="FO20" s="229"/>
      <c r="FP20" s="229"/>
      <c r="FQ20" s="229"/>
      <c r="FR20" s="229"/>
      <c r="FS20" s="229"/>
      <c r="FT20" s="229"/>
      <c r="FU20" s="229"/>
      <c r="FV20" s="229"/>
      <c r="FW20" s="229"/>
      <c r="FX20" s="229"/>
      <c r="FY20" s="229"/>
      <c r="FZ20" s="229"/>
      <c r="GA20" s="229"/>
      <c r="GB20" s="229"/>
      <c r="GC20" s="229"/>
      <c r="GD20" s="229"/>
      <c r="GE20" s="229"/>
      <c r="GF20" s="229"/>
      <c r="GG20" s="229"/>
      <c r="GH20" s="229"/>
      <c r="GI20" s="229"/>
      <c r="GJ20" s="229"/>
      <c r="GK20" s="229"/>
      <c r="GL20" s="229"/>
      <c r="GM20" s="229"/>
      <c r="GN20" s="229"/>
      <c r="GO20" s="229"/>
      <c r="GP20" s="229"/>
      <c r="GQ20" s="229"/>
      <c r="GR20" s="229"/>
      <c r="GS20" s="229"/>
      <c r="GT20" s="229"/>
      <c r="GU20" s="229"/>
      <c r="GV20" s="229"/>
      <c r="GW20" s="229"/>
      <c r="GX20" s="229"/>
      <c r="GY20" s="229"/>
      <c r="GZ20" s="229"/>
      <c r="HA20" s="229"/>
      <c r="HB20" s="229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229"/>
      <c r="IS20" s="229"/>
      <c r="IT20" s="229"/>
      <c r="IU20" s="229"/>
      <c r="IV20" s="229"/>
    </row>
    <row r="21" spans="1:256" s="4" customFormat="1" ht="23.25" customHeight="1">
      <c r="A21" s="229"/>
      <c r="B21" s="432" t="s">
        <v>78</v>
      </c>
      <c r="C21" s="432"/>
      <c r="D21" s="432"/>
      <c r="E21" s="432"/>
      <c r="F21" s="432"/>
      <c r="G21" s="432"/>
      <c r="H21" s="432"/>
      <c r="I21" s="432"/>
      <c r="J21" s="230"/>
      <c r="K21" s="230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  <c r="AS21" s="229"/>
      <c r="AT21" s="229"/>
      <c r="AU21" s="229"/>
      <c r="AV21" s="229"/>
      <c r="AW21" s="229"/>
      <c r="AX21" s="229"/>
      <c r="AY21" s="229"/>
      <c r="AZ21" s="229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29"/>
      <c r="DJ21" s="229"/>
      <c r="DK21" s="229"/>
      <c r="DL21" s="229"/>
      <c r="DM21" s="229"/>
      <c r="DN21" s="229"/>
      <c r="DO21" s="229"/>
      <c r="DP21" s="229"/>
      <c r="DQ21" s="229"/>
      <c r="DR21" s="229"/>
      <c r="DS21" s="229"/>
      <c r="DT21" s="229"/>
      <c r="DU21" s="229"/>
      <c r="DV21" s="229"/>
      <c r="DW21" s="229"/>
      <c r="DX21" s="229"/>
      <c r="DY21" s="229"/>
      <c r="DZ21" s="229"/>
      <c r="EA21" s="229"/>
      <c r="EB21" s="229"/>
      <c r="EC21" s="229"/>
      <c r="ED21" s="229"/>
      <c r="EE21" s="229"/>
      <c r="EF21" s="229"/>
      <c r="EG21" s="229"/>
      <c r="EH21" s="229"/>
      <c r="EI21" s="229"/>
      <c r="EJ21" s="229"/>
      <c r="EK21" s="229"/>
      <c r="EL21" s="229"/>
      <c r="EM21" s="229"/>
      <c r="EN21" s="229"/>
      <c r="EO21" s="229"/>
      <c r="EP21" s="229"/>
      <c r="EQ21" s="229"/>
      <c r="ER21" s="229"/>
      <c r="ES21" s="229"/>
      <c r="ET21" s="229"/>
      <c r="EU21" s="229"/>
      <c r="EV21" s="229"/>
      <c r="EW21" s="229"/>
      <c r="EX21" s="229"/>
      <c r="EY21" s="229"/>
      <c r="EZ21" s="229"/>
      <c r="FA21" s="229"/>
      <c r="FB21" s="229"/>
      <c r="FC21" s="229"/>
      <c r="FD21" s="229"/>
      <c r="FE21" s="229"/>
      <c r="FF21" s="229"/>
      <c r="FG21" s="229"/>
      <c r="FH21" s="229"/>
      <c r="FI21" s="229"/>
      <c r="FJ21" s="229"/>
      <c r="FK21" s="229"/>
      <c r="FL21" s="229"/>
      <c r="FM21" s="229"/>
      <c r="FN21" s="229"/>
      <c r="FO21" s="229"/>
      <c r="FP21" s="229"/>
      <c r="FQ21" s="229"/>
      <c r="FR21" s="229"/>
      <c r="FS21" s="229"/>
      <c r="FT21" s="229"/>
      <c r="FU21" s="229"/>
      <c r="FV21" s="229"/>
      <c r="FW21" s="229"/>
      <c r="FX21" s="229"/>
      <c r="FY21" s="229"/>
      <c r="FZ21" s="229"/>
      <c r="GA21" s="229"/>
      <c r="GB21" s="229"/>
      <c r="GC21" s="229"/>
      <c r="GD21" s="229"/>
      <c r="GE21" s="229"/>
      <c r="GF21" s="229"/>
      <c r="GG21" s="229"/>
      <c r="GH21" s="229"/>
      <c r="GI21" s="229"/>
      <c r="GJ21" s="229"/>
      <c r="GK21" s="229"/>
      <c r="GL21" s="229"/>
      <c r="GM21" s="229"/>
      <c r="GN21" s="229"/>
      <c r="GO21" s="229"/>
      <c r="GP21" s="229"/>
      <c r="GQ21" s="229"/>
      <c r="GR21" s="229"/>
      <c r="GS21" s="229"/>
      <c r="GT21" s="229"/>
      <c r="GU21" s="229"/>
      <c r="GV21" s="229"/>
      <c r="GW21" s="229"/>
      <c r="GX21" s="229"/>
      <c r="GY21" s="229"/>
      <c r="GZ21" s="229"/>
      <c r="HA21" s="229"/>
      <c r="HB21" s="229"/>
      <c r="HC21" s="229"/>
      <c r="HD21" s="229"/>
      <c r="HE21" s="229"/>
      <c r="HF21" s="229"/>
      <c r="HG21" s="229"/>
      <c r="HH21" s="229"/>
      <c r="HI21" s="229"/>
      <c r="HJ21" s="229"/>
      <c r="HK21" s="229"/>
      <c r="HL21" s="229"/>
      <c r="HM21" s="229"/>
      <c r="HN21" s="229"/>
      <c r="HO21" s="229"/>
      <c r="HP21" s="229"/>
      <c r="HQ21" s="229"/>
      <c r="HR21" s="229"/>
      <c r="HS21" s="229"/>
      <c r="HT21" s="229"/>
      <c r="HU21" s="229"/>
      <c r="HV21" s="229"/>
      <c r="HW21" s="229"/>
      <c r="HX21" s="229"/>
      <c r="HY21" s="229"/>
      <c r="HZ21" s="229"/>
      <c r="IA21" s="229"/>
      <c r="IB21" s="229"/>
      <c r="IC21" s="229"/>
      <c r="ID21" s="229"/>
      <c r="IE21" s="229"/>
      <c r="IF21" s="229"/>
      <c r="IG21" s="229"/>
      <c r="IH21" s="229"/>
      <c r="II21" s="229"/>
      <c r="IJ21" s="229"/>
      <c r="IK21" s="229"/>
      <c r="IL21" s="229"/>
      <c r="IM21" s="229"/>
      <c r="IN21" s="229"/>
      <c r="IO21" s="229"/>
      <c r="IP21" s="229"/>
      <c r="IQ21" s="229"/>
      <c r="IR21" s="229"/>
      <c r="IS21" s="229"/>
      <c r="IT21" s="229"/>
      <c r="IU21" s="229"/>
      <c r="IV21" s="229"/>
    </row>
    <row r="22" spans="1:256" s="4" customFormat="1" ht="13.5" customHeight="1">
      <c r="A22" s="229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29"/>
      <c r="GR22" s="229"/>
      <c r="GS22" s="229"/>
      <c r="GT22" s="229"/>
      <c r="GU22" s="229"/>
      <c r="GV22" s="229"/>
      <c r="GW22" s="229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29"/>
      <c r="IN22" s="229"/>
      <c r="IO22" s="229"/>
      <c r="IP22" s="229"/>
      <c r="IQ22" s="229"/>
      <c r="IR22" s="229"/>
      <c r="IS22" s="229"/>
      <c r="IT22" s="229"/>
      <c r="IU22" s="229"/>
      <c r="IV22" s="229"/>
    </row>
    <row r="23" spans="1:256" s="4" customFormat="1" ht="20.25">
      <c r="A23" s="229"/>
      <c r="B23" s="433" t="s">
        <v>79</v>
      </c>
      <c r="C23" s="433"/>
      <c r="D23" s="433"/>
      <c r="E23" s="231" t="s">
        <v>80</v>
      </c>
      <c r="F23" s="231" t="s">
        <v>81</v>
      </c>
      <c r="G23" s="231" t="s">
        <v>25</v>
      </c>
      <c r="H23" s="231" t="s">
        <v>82</v>
      </c>
      <c r="I23" s="231" t="s">
        <v>25</v>
      </c>
      <c r="J23" s="230"/>
      <c r="K23" s="230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29"/>
      <c r="DR23" s="229"/>
      <c r="DS23" s="229"/>
      <c r="DT23" s="229"/>
      <c r="DU23" s="229"/>
      <c r="DV23" s="229"/>
      <c r="DW23" s="229"/>
      <c r="DX23" s="229"/>
      <c r="DY23" s="229"/>
      <c r="DZ23" s="229"/>
      <c r="EA23" s="229"/>
      <c r="EB23" s="229"/>
      <c r="EC23" s="229"/>
      <c r="ED23" s="229"/>
      <c r="EE23" s="229"/>
      <c r="EF23" s="229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29"/>
      <c r="ER23" s="229"/>
      <c r="ES23" s="229"/>
      <c r="ET23" s="229"/>
      <c r="EU23" s="229"/>
      <c r="EV23" s="229"/>
      <c r="EW23" s="229"/>
      <c r="EX23" s="229"/>
      <c r="EY23" s="229"/>
      <c r="EZ23" s="229"/>
      <c r="FA23" s="229"/>
      <c r="FB23" s="229"/>
      <c r="FC23" s="229"/>
      <c r="FD23" s="229"/>
      <c r="FE23" s="229"/>
      <c r="FF23" s="229"/>
      <c r="FG23" s="229"/>
      <c r="FH23" s="229"/>
      <c r="FI23" s="229"/>
      <c r="FJ23" s="229"/>
      <c r="FK23" s="229"/>
      <c r="FL23" s="229"/>
      <c r="FM23" s="229"/>
      <c r="FN23" s="229"/>
      <c r="FO23" s="229"/>
      <c r="FP23" s="229"/>
      <c r="FQ23" s="229"/>
      <c r="FR23" s="229"/>
      <c r="FS23" s="229"/>
      <c r="FT23" s="229"/>
      <c r="FU23" s="229"/>
      <c r="FV23" s="229"/>
      <c r="FW23" s="229"/>
      <c r="FX23" s="229"/>
      <c r="FY23" s="229"/>
      <c r="FZ23" s="229"/>
      <c r="GA23" s="229"/>
      <c r="GB23" s="229"/>
      <c r="GC23" s="229"/>
      <c r="GD23" s="229"/>
      <c r="GE23" s="229"/>
      <c r="GF23" s="229"/>
      <c r="GG23" s="229"/>
      <c r="GH23" s="229"/>
      <c r="GI23" s="229"/>
      <c r="GJ23" s="229"/>
      <c r="GK23" s="229"/>
      <c r="GL23" s="229"/>
      <c r="GM23" s="229"/>
      <c r="GN23" s="229"/>
      <c r="GO23" s="229"/>
      <c r="GP23" s="229"/>
      <c r="GQ23" s="229"/>
      <c r="GR23" s="229"/>
      <c r="GS23" s="229"/>
      <c r="GT23" s="229"/>
      <c r="GU23" s="229"/>
      <c r="GV23" s="229"/>
      <c r="GW23" s="229"/>
      <c r="GX23" s="229"/>
      <c r="GY23" s="229"/>
      <c r="GZ23" s="229"/>
      <c r="HA23" s="229"/>
      <c r="HB23" s="229"/>
      <c r="HC23" s="229"/>
      <c r="HD23" s="229"/>
      <c r="HE23" s="229"/>
      <c r="HF23" s="229"/>
      <c r="HG23" s="229"/>
      <c r="HH23" s="229"/>
      <c r="HI23" s="229"/>
      <c r="HJ23" s="229"/>
      <c r="HK23" s="229"/>
      <c r="HL23" s="229"/>
      <c r="HM23" s="229"/>
      <c r="HN23" s="229"/>
      <c r="HO23" s="229"/>
      <c r="HP23" s="229"/>
      <c r="HQ23" s="229"/>
      <c r="HR23" s="229"/>
      <c r="HS23" s="229"/>
      <c r="HT23" s="229"/>
      <c r="HU23" s="229"/>
      <c r="HV23" s="229"/>
      <c r="HW23" s="229"/>
      <c r="HX23" s="229"/>
      <c r="HY23" s="229"/>
      <c r="HZ23" s="229"/>
      <c r="IA23" s="229"/>
      <c r="IB23" s="229"/>
      <c r="IC23" s="229"/>
      <c r="ID23" s="229"/>
      <c r="IE23" s="229"/>
      <c r="IF23" s="229"/>
      <c r="IG23" s="229"/>
      <c r="IH23" s="229"/>
      <c r="II23" s="229"/>
      <c r="IJ23" s="229"/>
      <c r="IK23" s="229"/>
      <c r="IL23" s="229"/>
      <c r="IM23" s="229"/>
      <c r="IN23" s="229"/>
      <c r="IO23" s="229"/>
      <c r="IP23" s="229"/>
      <c r="IQ23" s="229"/>
      <c r="IR23" s="229"/>
      <c r="IS23" s="229"/>
      <c r="IT23" s="229"/>
      <c r="IU23" s="229"/>
      <c r="IV23" s="229"/>
    </row>
    <row r="24" spans="1:256" s="4" customFormat="1" ht="20.25">
      <c r="A24" s="229"/>
      <c r="B24" s="434" t="s">
        <v>83</v>
      </c>
      <c r="C24" s="434"/>
      <c r="D24" s="434"/>
      <c r="E24" s="233">
        <v>350622</v>
      </c>
      <c r="F24" s="233">
        <v>3549</v>
      </c>
      <c r="G24" s="234">
        <f>F24*100/E24</f>
        <v>1.0122011739137875</v>
      </c>
      <c r="H24" s="233">
        <v>347073</v>
      </c>
      <c r="I24" s="234">
        <f>H24*100/E24</f>
        <v>98.98779882608622</v>
      </c>
      <c r="J24" s="230"/>
      <c r="K24" s="230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  <c r="DU24" s="229"/>
      <c r="DV24" s="229"/>
      <c r="DW24" s="229"/>
      <c r="DX24" s="229"/>
      <c r="DY24" s="229"/>
      <c r="DZ24" s="229"/>
      <c r="EA24" s="229"/>
      <c r="EB24" s="229"/>
      <c r="EC24" s="229"/>
      <c r="ED24" s="229"/>
      <c r="EE24" s="229"/>
      <c r="EF24" s="229"/>
      <c r="EG24" s="229"/>
      <c r="EH24" s="229"/>
      <c r="EI24" s="229"/>
      <c r="EJ24" s="229"/>
      <c r="EK24" s="229"/>
      <c r="EL24" s="229"/>
      <c r="EM24" s="229"/>
      <c r="EN24" s="229"/>
      <c r="EO24" s="229"/>
      <c r="EP24" s="229"/>
      <c r="EQ24" s="229"/>
      <c r="ER24" s="229"/>
      <c r="ES24" s="229"/>
      <c r="ET24" s="229"/>
      <c r="EU24" s="229"/>
      <c r="EV24" s="229"/>
      <c r="EW24" s="229"/>
      <c r="EX24" s="229"/>
      <c r="EY24" s="229"/>
      <c r="EZ24" s="229"/>
      <c r="FA24" s="229"/>
      <c r="FB24" s="229"/>
      <c r="FC24" s="229"/>
      <c r="FD24" s="229"/>
      <c r="FE24" s="229"/>
      <c r="FF24" s="229"/>
      <c r="FG24" s="229"/>
      <c r="FH24" s="229"/>
      <c r="FI24" s="229"/>
      <c r="FJ24" s="229"/>
      <c r="FK24" s="229"/>
      <c r="FL24" s="229"/>
      <c r="FM24" s="229"/>
      <c r="FN24" s="229"/>
      <c r="FO24" s="229"/>
      <c r="FP24" s="229"/>
      <c r="FQ24" s="229"/>
      <c r="FR24" s="229"/>
      <c r="FS24" s="229"/>
      <c r="FT24" s="229"/>
      <c r="FU24" s="229"/>
      <c r="FV24" s="229"/>
      <c r="FW24" s="229"/>
      <c r="FX24" s="229"/>
      <c r="FY24" s="229"/>
      <c r="FZ24" s="229"/>
      <c r="GA24" s="229"/>
      <c r="GB24" s="229"/>
      <c r="GC24" s="229"/>
      <c r="GD24" s="229"/>
      <c r="GE24" s="229"/>
      <c r="GF24" s="229"/>
      <c r="GG24" s="229"/>
      <c r="GH24" s="229"/>
      <c r="GI24" s="229"/>
      <c r="GJ24" s="229"/>
      <c r="GK24" s="229"/>
      <c r="GL24" s="229"/>
      <c r="GM24" s="229"/>
      <c r="GN24" s="229"/>
      <c r="GO24" s="229"/>
      <c r="GP24" s="229"/>
      <c r="GQ24" s="229"/>
      <c r="GR24" s="229"/>
      <c r="GS24" s="229"/>
      <c r="GT24" s="229"/>
      <c r="GU24" s="229"/>
      <c r="GV24" s="229"/>
      <c r="GW24" s="229"/>
      <c r="GX24" s="229"/>
      <c r="GY24" s="229"/>
      <c r="GZ24" s="229"/>
      <c r="HA24" s="229"/>
      <c r="HB24" s="229"/>
      <c r="HC24" s="229"/>
      <c r="HD24" s="229"/>
      <c r="HE24" s="229"/>
      <c r="HF24" s="229"/>
      <c r="HG24" s="229"/>
      <c r="HH24" s="229"/>
      <c r="HI24" s="229"/>
      <c r="HJ24" s="229"/>
      <c r="HK24" s="229"/>
      <c r="HL24" s="229"/>
      <c r="HM24" s="229"/>
      <c r="HN24" s="229"/>
      <c r="HO24" s="229"/>
      <c r="HP24" s="229"/>
      <c r="HQ24" s="229"/>
      <c r="HR24" s="229"/>
      <c r="HS24" s="229"/>
      <c r="HT24" s="229"/>
      <c r="HU24" s="229"/>
      <c r="HV24" s="229"/>
      <c r="HW24" s="229"/>
      <c r="HX24" s="229"/>
      <c r="HY24" s="229"/>
      <c r="HZ24" s="229"/>
      <c r="IA24" s="229"/>
      <c r="IB24" s="229"/>
      <c r="IC24" s="229"/>
      <c r="ID24" s="229"/>
      <c r="IE24" s="229"/>
      <c r="IF24" s="229"/>
      <c r="IG24" s="229"/>
      <c r="IH24" s="229"/>
      <c r="II24" s="229"/>
      <c r="IJ24" s="229"/>
      <c r="IK24" s="229"/>
      <c r="IL24" s="229"/>
      <c r="IM24" s="229"/>
      <c r="IN24" s="229"/>
      <c r="IO24" s="229"/>
      <c r="IP24" s="229"/>
      <c r="IQ24" s="229"/>
      <c r="IR24" s="229"/>
      <c r="IS24" s="229"/>
      <c r="IT24" s="229"/>
      <c r="IU24" s="229"/>
      <c r="IV24" s="229"/>
    </row>
    <row r="25" spans="1:256" s="4" customFormat="1" ht="20.25">
      <c r="A25" s="229"/>
      <c r="B25" s="434" t="s">
        <v>84</v>
      </c>
      <c r="C25" s="434"/>
      <c r="D25" s="434"/>
      <c r="E25" s="233">
        <v>3074</v>
      </c>
      <c r="F25" s="233">
        <v>183</v>
      </c>
      <c r="G25" s="234">
        <f>F25*100/E25</f>
        <v>5.953155497722837</v>
      </c>
      <c r="H25" s="233">
        <v>2891</v>
      </c>
      <c r="I25" s="234">
        <f>H25*100/E25</f>
        <v>94.04684450227717</v>
      </c>
      <c r="J25" s="230"/>
      <c r="K25" s="230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29"/>
      <c r="DT25" s="229"/>
      <c r="DU25" s="229"/>
      <c r="DV25" s="229"/>
      <c r="DW25" s="229"/>
      <c r="DX25" s="229"/>
      <c r="DY25" s="229"/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29"/>
      <c r="EP25" s="229"/>
      <c r="EQ25" s="229"/>
      <c r="ER25" s="229"/>
      <c r="ES25" s="229"/>
      <c r="ET25" s="229"/>
      <c r="EU25" s="229"/>
      <c r="EV25" s="229"/>
      <c r="EW25" s="229"/>
      <c r="EX25" s="229"/>
      <c r="EY25" s="229"/>
      <c r="EZ25" s="229"/>
      <c r="FA25" s="229"/>
      <c r="FB25" s="229"/>
      <c r="FC25" s="229"/>
      <c r="FD25" s="229"/>
      <c r="FE25" s="229"/>
      <c r="FF25" s="229"/>
      <c r="FG25" s="229"/>
      <c r="FH25" s="229"/>
      <c r="FI25" s="229"/>
      <c r="FJ25" s="229"/>
      <c r="FK25" s="229"/>
      <c r="FL25" s="229"/>
      <c r="FM25" s="229"/>
      <c r="FN25" s="229"/>
      <c r="FO25" s="229"/>
      <c r="FP25" s="229"/>
      <c r="FQ25" s="229"/>
      <c r="FR25" s="229"/>
      <c r="FS25" s="229"/>
      <c r="FT25" s="229"/>
      <c r="FU25" s="229"/>
      <c r="FV25" s="229"/>
      <c r="FW25" s="229"/>
      <c r="FX25" s="229"/>
      <c r="FY25" s="229"/>
      <c r="FZ25" s="229"/>
      <c r="GA25" s="229"/>
      <c r="GB25" s="229"/>
      <c r="GC25" s="229"/>
      <c r="GD25" s="229"/>
      <c r="GE25" s="229"/>
      <c r="GF25" s="229"/>
      <c r="GG25" s="229"/>
      <c r="GH25" s="229"/>
      <c r="GI25" s="229"/>
      <c r="GJ25" s="229"/>
      <c r="GK25" s="229"/>
      <c r="GL25" s="229"/>
      <c r="GM25" s="229"/>
      <c r="GN25" s="229"/>
      <c r="GO25" s="229"/>
      <c r="GP25" s="229"/>
      <c r="GQ25" s="229"/>
      <c r="GR25" s="229"/>
      <c r="GS25" s="229"/>
      <c r="GT25" s="229"/>
      <c r="GU25" s="229"/>
      <c r="GV25" s="229"/>
      <c r="GW25" s="229"/>
      <c r="GX25" s="229"/>
      <c r="GY25" s="229"/>
      <c r="GZ25" s="229"/>
      <c r="HA25" s="229"/>
      <c r="HB25" s="229"/>
      <c r="HC25" s="229"/>
      <c r="HD25" s="229"/>
      <c r="HE25" s="229"/>
      <c r="HF25" s="229"/>
      <c r="HG25" s="229"/>
      <c r="HH25" s="229"/>
      <c r="HI25" s="229"/>
      <c r="HJ25" s="229"/>
      <c r="HK25" s="229"/>
      <c r="HL25" s="229"/>
      <c r="HM25" s="229"/>
      <c r="HN25" s="229"/>
      <c r="HO25" s="229"/>
      <c r="HP25" s="229"/>
      <c r="HQ25" s="229"/>
      <c r="HR25" s="229"/>
      <c r="HS25" s="229"/>
      <c r="HT25" s="229"/>
      <c r="HU25" s="229"/>
      <c r="HV25" s="229"/>
      <c r="HW25" s="229"/>
      <c r="HX25" s="229"/>
      <c r="HY25" s="229"/>
      <c r="HZ25" s="229"/>
      <c r="IA25" s="229"/>
      <c r="IB25" s="229"/>
      <c r="IC25" s="229"/>
      <c r="ID25" s="229"/>
      <c r="IE25" s="229"/>
      <c r="IF25" s="229"/>
      <c r="IG25" s="229"/>
      <c r="IH25" s="229"/>
      <c r="II25" s="229"/>
      <c r="IJ25" s="229"/>
      <c r="IK25" s="229"/>
      <c r="IL25" s="229"/>
      <c r="IM25" s="229"/>
      <c r="IN25" s="229"/>
      <c r="IO25" s="229"/>
      <c r="IP25" s="229"/>
      <c r="IQ25" s="229"/>
      <c r="IR25" s="229"/>
      <c r="IS25" s="229"/>
      <c r="IT25" s="229"/>
      <c r="IU25" s="229"/>
      <c r="IV25" s="229"/>
    </row>
    <row r="26" spans="1:256" s="4" customFormat="1" ht="20.25">
      <c r="A26" s="229"/>
      <c r="B26" s="434" t="s">
        <v>85</v>
      </c>
      <c r="C26" s="434"/>
      <c r="D26" s="434"/>
      <c r="E26" s="233">
        <v>148</v>
      </c>
      <c r="F26" s="233">
        <v>15</v>
      </c>
      <c r="G26" s="234">
        <f>F26*100/E26</f>
        <v>10.135135135135135</v>
      </c>
      <c r="H26" s="233">
        <v>133</v>
      </c>
      <c r="I26" s="234">
        <f>H26*100/E26</f>
        <v>89.86486486486487</v>
      </c>
      <c r="J26" s="230"/>
      <c r="K26" s="230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29"/>
      <c r="AS26" s="229"/>
      <c r="AT26" s="229"/>
      <c r="AU26" s="229"/>
      <c r="AV26" s="229"/>
      <c r="AW26" s="229"/>
      <c r="AX26" s="229"/>
      <c r="AY26" s="229"/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29"/>
      <c r="DJ26" s="229"/>
      <c r="DK26" s="229"/>
      <c r="DL26" s="229"/>
      <c r="DM26" s="229"/>
      <c r="DN26" s="229"/>
      <c r="DO26" s="229"/>
      <c r="DP26" s="229"/>
      <c r="DQ26" s="229"/>
      <c r="DR26" s="229"/>
      <c r="DS26" s="229"/>
      <c r="DT26" s="229"/>
      <c r="DU26" s="229"/>
      <c r="DV26" s="229"/>
      <c r="DW26" s="229"/>
      <c r="DX26" s="229"/>
      <c r="DY26" s="229"/>
      <c r="DZ26" s="229"/>
      <c r="EA26" s="229"/>
      <c r="EB26" s="229"/>
      <c r="EC26" s="229"/>
      <c r="ED26" s="229"/>
      <c r="EE26" s="229"/>
      <c r="EF26" s="229"/>
      <c r="EG26" s="229"/>
      <c r="EH26" s="229"/>
      <c r="EI26" s="229"/>
      <c r="EJ26" s="229"/>
      <c r="EK26" s="229"/>
      <c r="EL26" s="229"/>
      <c r="EM26" s="229"/>
      <c r="EN26" s="229"/>
      <c r="EO26" s="229"/>
      <c r="EP26" s="229"/>
      <c r="EQ26" s="229"/>
      <c r="ER26" s="229"/>
      <c r="ES26" s="229"/>
      <c r="ET26" s="229"/>
      <c r="EU26" s="229"/>
      <c r="EV26" s="229"/>
      <c r="EW26" s="229"/>
      <c r="EX26" s="229"/>
      <c r="EY26" s="229"/>
      <c r="EZ26" s="229"/>
      <c r="FA26" s="229"/>
      <c r="FB26" s="229"/>
      <c r="FC26" s="229"/>
      <c r="FD26" s="229"/>
      <c r="FE26" s="229"/>
      <c r="FF26" s="229"/>
      <c r="FG26" s="229"/>
      <c r="FH26" s="229"/>
      <c r="FI26" s="229"/>
      <c r="FJ26" s="229"/>
      <c r="FK26" s="229"/>
      <c r="FL26" s="229"/>
      <c r="FM26" s="229"/>
      <c r="FN26" s="229"/>
      <c r="FO26" s="229"/>
      <c r="FP26" s="229"/>
      <c r="FQ26" s="229"/>
      <c r="FR26" s="229"/>
      <c r="FS26" s="229"/>
      <c r="FT26" s="229"/>
      <c r="FU26" s="229"/>
      <c r="FV26" s="229"/>
      <c r="FW26" s="229"/>
      <c r="FX26" s="229"/>
      <c r="FY26" s="229"/>
      <c r="FZ26" s="229"/>
      <c r="GA26" s="229"/>
      <c r="GB26" s="229"/>
      <c r="GC26" s="229"/>
      <c r="GD26" s="229"/>
      <c r="GE26" s="229"/>
      <c r="GF26" s="229"/>
      <c r="GG26" s="229"/>
      <c r="GH26" s="229"/>
      <c r="GI26" s="229"/>
      <c r="GJ26" s="229"/>
      <c r="GK26" s="229"/>
      <c r="GL26" s="229"/>
      <c r="GM26" s="229"/>
      <c r="GN26" s="229"/>
      <c r="GO26" s="229"/>
      <c r="GP26" s="229"/>
      <c r="GQ26" s="229"/>
      <c r="GR26" s="229"/>
      <c r="GS26" s="229"/>
      <c r="GT26" s="229"/>
      <c r="GU26" s="229"/>
      <c r="GV26" s="229"/>
      <c r="GW26" s="229"/>
      <c r="GX26" s="229"/>
      <c r="GY26" s="229"/>
      <c r="GZ26" s="229"/>
      <c r="HA26" s="229"/>
      <c r="HB26" s="229"/>
      <c r="HC26" s="229"/>
      <c r="HD26" s="229"/>
      <c r="HE26" s="229"/>
      <c r="HF26" s="229"/>
      <c r="HG26" s="229"/>
      <c r="HH26" s="229"/>
      <c r="HI26" s="229"/>
      <c r="HJ26" s="229"/>
      <c r="HK26" s="229"/>
      <c r="HL26" s="229"/>
      <c r="HM26" s="229"/>
      <c r="HN26" s="229"/>
      <c r="HO26" s="229"/>
      <c r="HP26" s="229"/>
      <c r="HQ26" s="229"/>
      <c r="HR26" s="229"/>
      <c r="HS26" s="229"/>
      <c r="HT26" s="229"/>
      <c r="HU26" s="229"/>
      <c r="HV26" s="229"/>
      <c r="HW26" s="229"/>
      <c r="HX26" s="229"/>
      <c r="HY26" s="229"/>
      <c r="HZ26" s="229"/>
      <c r="IA26" s="229"/>
      <c r="IB26" s="229"/>
      <c r="IC26" s="229"/>
      <c r="ID26" s="229"/>
      <c r="IE26" s="229"/>
      <c r="IF26" s="229"/>
      <c r="IG26" s="229"/>
      <c r="IH26" s="229"/>
      <c r="II26" s="229"/>
      <c r="IJ26" s="229"/>
      <c r="IK26" s="229"/>
      <c r="IL26" s="229"/>
      <c r="IM26" s="229"/>
      <c r="IN26" s="229"/>
      <c r="IO26" s="229"/>
      <c r="IP26" s="229"/>
      <c r="IQ26" s="229"/>
      <c r="IR26" s="229"/>
      <c r="IS26" s="229"/>
      <c r="IT26" s="229"/>
      <c r="IU26" s="229"/>
      <c r="IV26" s="229"/>
    </row>
    <row r="27" spans="1:256" s="4" customFormat="1" ht="20.25">
      <c r="A27" s="229"/>
      <c r="B27" s="435" t="s">
        <v>86</v>
      </c>
      <c r="C27" s="435"/>
      <c r="D27" s="435"/>
      <c r="E27" s="235">
        <f>SUM(E24:E26)</f>
        <v>353844</v>
      </c>
      <c r="F27" s="235">
        <f>SUM(F24:F26)</f>
        <v>3747</v>
      </c>
      <c r="G27" s="236">
        <f>F27*100/E27</f>
        <v>1.0589412283379116</v>
      </c>
      <c r="H27" s="235">
        <f>SUM(H24:H26)</f>
        <v>350097</v>
      </c>
      <c r="I27" s="236">
        <f>H27*100/E27</f>
        <v>98.94105877166209</v>
      </c>
      <c r="J27" s="230"/>
      <c r="K27" s="230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29"/>
      <c r="DE27" s="229"/>
      <c r="DF27" s="229"/>
      <c r="DG27" s="229"/>
      <c r="DH27" s="229"/>
      <c r="DI27" s="229"/>
      <c r="DJ27" s="229"/>
      <c r="DK27" s="229"/>
      <c r="DL27" s="229"/>
      <c r="DM27" s="229"/>
      <c r="DN27" s="229"/>
      <c r="DO27" s="229"/>
      <c r="DP27" s="229"/>
      <c r="DQ27" s="229"/>
      <c r="DR27" s="229"/>
      <c r="DS27" s="229"/>
      <c r="DT27" s="229"/>
      <c r="DU27" s="229"/>
      <c r="DV27" s="229"/>
      <c r="DW27" s="229"/>
      <c r="DX27" s="229"/>
      <c r="DY27" s="229"/>
      <c r="DZ27" s="229"/>
      <c r="EA27" s="229"/>
      <c r="EB27" s="229"/>
      <c r="EC27" s="229"/>
      <c r="ED27" s="229"/>
      <c r="EE27" s="229"/>
      <c r="EF27" s="229"/>
      <c r="EG27" s="229"/>
      <c r="EH27" s="229"/>
      <c r="EI27" s="229"/>
      <c r="EJ27" s="229"/>
      <c r="EK27" s="229"/>
      <c r="EL27" s="229"/>
      <c r="EM27" s="229"/>
      <c r="EN27" s="229"/>
      <c r="EO27" s="229"/>
      <c r="EP27" s="229"/>
      <c r="EQ27" s="229"/>
      <c r="ER27" s="229"/>
      <c r="ES27" s="229"/>
      <c r="ET27" s="229"/>
      <c r="EU27" s="229"/>
      <c r="EV27" s="229"/>
      <c r="EW27" s="229"/>
      <c r="EX27" s="229"/>
      <c r="EY27" s="229"/>
      <c r="EZ27" s="229"/>
      <c r="FA27" s="229"/>
      <c r="FB27" s="229"/>
      <c r="FC27" s="229"/>
      <c r="FD27" s="229"/>
      <c r="FE27" s="229"/>
      <c r="FF27" s="229"/>
      <c r="FG27" s="229"/>
      <c r="FH27" s="229"/>
      <c r="FI27" s="229"/>
      <c r="FJ27" s="229"/>
      <c r="FK27" s="229"/>
      <c r="FL27" s="229"/>
      <c r="FM27" s="229"/>
      <c r="FN27" s="229"/>
      <c r="FO27" s="229"/>
      <c r="FP27" s="229"/>
      <c r="FQ27" s="229"/>
      <c r="FR27" s="229"/>
      <c r="FS27" s="229"/>
      <c r="FT27" s="229"/>
      <c r="FU27" s="229"/>
      <c r="FV27" s="229"/>
      <c r="FW27" s="229"/>
      <c r="FX27" s="229"/>
      <c r="FY27" s="229"/>
      <c r="FZ27" s="229"/>
      <c r="GA27" s="229"/>
      <c r="GB27" s="229"/>
      <c r="GC27" s="229"/>
      <c r="GD27" s="229"/>
      <c r="GE27" s="229"/>
      <c r="GF27" s="229"/>
      <c r="GG27" s="229"/>
      <c r="GH27" s="229"/>
      <c r="GI27" s="229"/>
      <c r="GJ27" s="229"/>
      <c r="GK27" s="229"/>
      <c r="GL27" s="229"/>
      <c r="GM27" s="229"/>
      <c r="GN27" s="229"/>
      <c r="GO27" s="229"/>
      <c r="GP27" s="229"/>
      <c r="GQ27" s="229"/>
      <c r="GR27" s="229"/>
      <c r="GS27" s="229"/>
      <c r="GT27" s="229"/>
      <c r="GU27" s="229"/>
      <c r="GV27" s="229"/>
      <c r="GW27" s="229"/>
      <c r="GX27" s="229"/>
      <c r="GY27" s="229"/>
      <c r="GZ27" s="229"/>
      <c r="HA27" s="229"/>
      <c r="HB27" s="229"/>
      <c r="HC27" s="229"/>
      <c r="HD27" s="229"/>
      <c r="HE27" s="229"/>
      <c r="HF27" s="229"/>
      <c r="HG27" s="229"/>
      <c r="HH27" s="229"/>
      <c r="HI27" s="229"/>
      <c r="HJ27" s="229"/>
      <c r="HK27" s="229"/>
      <c r="HL27" s="229"/>
      <c r="HM27" s="229"/>
      <c r="HN27" s="229"/>
      <c r="HO27" s="229"/>
      <c r="HP27" s="229"/>
      <c r="HQ27" s="229"/>
      <c r="HR27" s="229"/>
      <c r="HS27" s="229"/>
      <c r="HT27" s="229"/>
      <c r="HU27" s="229"/>
      <c r="HV27" s="229"/>
      <c r="HW27" s="229"/>
      <c r="HX27" s="229"/>
      <c r="HY27" s="229"/>
      <c r="HZ27" s="229"/>
      <c r="IA27" s="229"/>
      <c r="IB27" s="229"/>
      <c r="IC27" s="229"/>
      <c r="ID27" s="229"/>
      <c r="IE27" s="229"/>
      <c r="IF27" s="229"/>
      <c r="IG27" s="229"/>
      <c r="IH27" s="229"/>
      <c r="II27" s="229"/>
      <c r="IJ27" s="229"/>
      <c r="IK27" s="229"/>
      <c r="IL27" s="229"/>
      <c r="IM27" s="229"/>
      <c r="IN27" s="229"/>
      <c r="IO27" s="229"/>
      <c r="IP27" s="229"/>
      <c r="IQ27" s="229"/>
      <c r="IR27" s="229"/>
      <c r="IS27" s="229"/>
      <c r="IT27" s="229"/>
      <c r="IU27" s="229"/>
      <c r="IV27" s="229"/>
    </row>
    <row r="28" spans="1:256" s="4" customFormat="1" ht="20.25">
      <c r="A28" s="229"/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29"/>
      <c r="FH28" s="229"/>
      <c r="FI28" s="229"/>
      <c r="FJ28" s="229"/>
      <c r="FK28" s="229"/>
      <c r="FL28" s="229"/>
      <c r="FM28" s="229"/>
      <c r="FN28" s="229"/>
      <c r="FO28" s="229"/>
      <c r="FP28" s="229"/>
      <c r="FQ28" s="229"/>
      <c r="FR28" s="229"/>
      <c r="FS28" s="229"/>
      <c r="FT28" s="229"/>
      <c r="FU28" s="229"/>
      <c r="FV28" s="229"/>
      <c r="FW28" s="229"/>
      <c r="FX28" s="229"/>
      <c r="FY28" s="229"/>
      <c r="FZ28" s="229"/>
      <c r="GA28" s="229"/>
      <c r="GB28" s="229"/>
      <c r="GC28" s="229"/>
      <c r="GD28" s="229"/>
      <c r="GE28" s="229"/>
      <c r="GF28" s="229"/>
      <c r="GG28" s="229"/>
      <c r="GH28" s="229"/>
      <c r="GI28" s="229"/>
      <c r="GJ28" s="229"/>
      <c r="GK28" s="229"/>
      <c r="GL28" s="229"/>
      <c r="GM28" s="229"/>
      <c r="GN28" s="229"/>
      <c r="GO28" s="229"/>
      <c r="GP28" s="229"/>
      <c r="GQ28" s="229"/>
      <c r="GR28" s="229"/>
      <c r="GS28" s="229"/>
      <c r="GT28" s="229"/>
      <c r="GU28" s="229"/>
      <c r="GV28" s="229"/>
      <c r="GW28" s="229"/>
      <c r="GX28" s="229"/>
      <c r="GY28" s="229"/>
      <c r="GZ28" s="229"/>
      <c r="HA28" s="229"/>
      <c r="HB28" s="229"/>
      <c r="HC28" s="229"/>
      <c r="HD28" s="229"/>
      <c r="HE28" s="229"/>
      <c r="HF28" s="229"/>
      <c r="HG28" s="229"/>
      <c r="HH28" s="229"/>
      <c r="HI28" s="229"/>
      <c r="HJ28" s="229"/>
      <c r="HK28" s="229"/>
      <c r="HL28" s="229"/>
      <c r="HM28" s="229"/>
      <c r="HN28" s="229"/>
      <c r="HO28" s="229"/>
      <c r="HP28" s="229"/>
      <c r="HQ28" s="229"/>
      <c r="HR28" s="229"/>
      <c r="HS28" s="229"/>
      <c r="HT28" s="229"/>
      <c r="HU28" s="229"/>
      <c r="HV28" s="229"/>
      <c r="HW28" s="229"/>
      <c r="HX28" s="229"/>
      <c r="HY28" s="229"/>
      <c r="HZ28" s="229"/>
      <c r="IA28" s="229"/>
      <c r="IB28" s="229"/>
      <c r="IC28" s="229"/>
      <c r="ID28" s="229"/>
      <c r="IE28" s="229"/>
      <c r="IF28" s="229"/>
      <c r="IG28" s="229"/>
      <c r="IH28" s="229"/>
      <c r="II28" s="229"/>
      <c r="IJ28" s="229"/>
      <c r="IK28" s="229"/>
      <c r="IL28" s="229"/>
      <c r="IM28" s="229"/>
      <c r="IN28" s="229"/>
      <c r="IO28" s="229"/>
      <c r="IP28" s="229"/>
      <c r="IQ28" s="229"/>
      <c r="IR28" s="229"/>
      <c r="IS28" s="229"/>
      <c r="IT28" s="229"/>
      <c r="IU28" s="229"/>
      <c r="IV28" s="229"/>
    </row>
    <row r="29" spans="1:256" s="4" customFormat="1" ht="24" customHeight="1">
      <c r="A29" s="229"/>
      <c r="B29" s="432" t="s">
        <v>87</v>
      </c>
      <c r="C29" s="432"/>
      <c r="D29" s="432"/>
      <c r="E29" s="230"/>
      <c r="F29" s="230"/>
      <c r="G29" s="230"/>
      <c r="H29" s="230"/>
      <c r="I29" s="230"/>
      <c r="J29" s="230"/>
      <c r="K29" s="230"/>
      <c r="L29" s="229"/>
      <c r="M29" s="229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/>
      <c r="AO29" s="229"/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  <c r="AZ29" s="229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29"/>
      <c r="DE29" s="229"/>
      <c r="DF29" s="229"/>
      <c r="DG29" s="229"/>
      <c r="DH29" s="229"/>
      <c r="DI29" s="229"/>
      <c r="DJ29" s="229"/>
      <c r="DK29" s="229"/>
      <c r="DL29" s="229"/>
      <c r="DM29" s="229"/>
      <c r="DN29" s="229"/>
      <c r="DO29" s="229"/>
      <c r="DP29" s="229"/>
      <c r="DQ29" s="229"/>
      <c r="DR29" s="229"/>
      <c r="DS29" s="229"/>
      <c r="DT29" s="229"/>
      <c r="DU29" s="229"/>
      <c r="DV29" s="229"/>
      <c r="DW29" s="229"/>
      <c r="DX29" s="229"/>
      <c r="DY29" s="229"/>
      <c r="DZ29" s="229"/>
      <c r="EA29" s="229"/>
      <c r="EB29" s="229"/>
      <c r="EC29" s="229"/>
      <c r="ED29" s="229"/>
      <c r="EE29" s="229"/>
      <c r="EF29" s="229"/>
      <c r="EG29" s="229"/>
      <c r="EH29" s="229"/>
      <c r="EI29" s="229"/>
      <c r="EJ29" s="229"/>
      <c r="EK29" s="229"/>
      <c r="EL29" s="229"/>
      <c r="EM29" s="229"/>
      <c r="EN29" s="229"/>
      <c r="EO29" s="229"/>
      <c r="EP29" s="229"/>
      <c r="EQ29" s="229"/>
      <c r="ER29" s="229"/>
      <c r="ES29" s="229"/>
      <c r="ET29" s="229"/>
      <c r="EU29" s="229"/>
      <c r="EV29" s="229"/>
      <c r="EW29" s="229"/>
      <c r="EX29" s="229"/>
      <c r="EY29" s="229"/>
      <c r="EZ29" s="229"/>
      <c r="FA29" s="229"/>
      <c r="FB29" s="229"/>
      <c r="FC29" s="229"/>
      <c r="FD29" s="229"/>
      <c r="FE29" s="229"/>
      <c r="FF29" s="229"/>
      <c r="FG29" s="229"/>
      <c r="FH29" s="229"/>
      <c r="FI29" s="229"/>
      <c r="FJ29" s="229"/>
      <c r="FK29" s="229"/>
      <c r="FL29" s="229"/>
      <c r="FM29" s="229"/>
      <c r="FN29" s="229"/>
      <c r="FO29" s="229"/>
      <c r="FP29" s="229"/>
      <c r="FQ29" s="229"/>
      <c r="FR29" s="229"/>
      <c r="FS29" s="229"/>
      <c r="FT29" s="229"/>
      <c r="FU29" s="229"/>
      <c r="FV29" s="229"/>
      <c r="FW29" s="229"/>
      <c r="FX29" s="229"/>
      <c r="FY29" s="229"/>
      <c r="FZ29" s="229"/>
      <c r="GA29" s="229"/>
      <c r="GB29" s="229"/>
      <c r="GC29" s="229"/>
      <c r="GD29" s="229"/>
      <c r="GE29" s="229"/>
      <c r="GF29" s="229"/>
      <c r="GG29" s="229"/>
      <c r="GH29" s="229"/>
      <c r="GI29" s="229"/>
      <c r="GJ29" s="229"/>
      <c r="GK29" s="229"/>
      <c r="GL29" s="229"/>
      <c r="GM29" s="229"/>
      <c r="GN29" s="229"/>
      <c r="GO29" s="229"/>
      <c r="GP29" s="229"/>
      <c r="GQ29" s="229"/>
      <c r="GR29" s="229"/>
      <c r="GS29" s="229"/>
      <c r="GT29" s="229"/>
      <c r="GU29" s="229"/>
      <c r="GV29" s="229"/>
      <c r="GW29" s="229"/>
      <c r="GX29" s="229"/>
      <c r="GY29" s="229"/>
      <c r="GZ29" s="229"/>
      <c r="HA29" s="229"/>
      <c r="HB29" s="229"/>
      <c r="HC29" s="229"/>
      <c r="HD29" s="229"/>
      <c r="HE29" s="229"/>
      <c r="HF29" s="229"/>
      <c r="HG29" s="229"/>
      <c r="HH29" s="229"/>
      <c r="HI29" s="229"/>
      <c r="HJ29" s="229"/>
      <c r="HK29" s="229"/>
      <c r="HL29" s="229"/>
      <c r="HM29" s="229"/>
      <c r="HN29" s="229"/>
      <c r="HO29" s="229"/>
      <c r="HP29" s="229"/>
      <c r="HQ29" s="229"/>
      <c r="HR29" s="229"/>
      <c r="HS29" s="229"/>
      <c r="HT29" s="229"/>
      <c r="HU29" s="229"/>
      <c r="HV29" s="229"/>
      <c r="HW29" s="229"/>
      <c r="HX29" s="229"/>
      <c r="HY29" s="229"/>
      <c r="HZ29" s="229"/>
      <c r="IA29" s="229"/>
      <c r="IB29" s="229"/>
      <c r="IC29" s="229"/>
      <c r="ID29" s="229"/>
      <c r="IE29" s="229"/>
      <c r="IF29" s="229"/>
      <c r="IG29" s="229"/>
      <c r="IH29" s="229"/>
      <c r="II29" s="229"/>
      <c r="IJ29" s="229"/>
      <c r="IK29" s="229"/>
      <c r="IL29" s="229"/>
      <c r="IM29" s="229"/>
      <c r="IN29" s="229"/>
      <c r="IO29" s="229"/>
      <c r="IP29" s="229"/>
      <c r="IQ29" s="229"/>
      <c r="IR29" s="229"/>
      <c r="IS29" s="229"/>
      <c r="IT29" s="229"/>
      <c r="IU29" s="229"/>
      <c r="IV29" s="229"/>
    </row>
    <row r="30" spans="1:256" s="4" customFormat="1" ht="24" customHeight="1">
      <c r="A30" s="229"/>
      <c r="B30" s="436" t="s">
        <v>88</v>
      </c>
      <c r="C30" s="436"/>
      <c r="D30" s="436"/>
      <c r="E30" s="436"/>
      <c r="F30" s="436"/>
      <c r="G30" s="436"/>
      <c r="H30" s="436"/>
      <c r="I30" s="436"/>
      <c r="J30" s="436"/>
      <c r="K30" s="230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29"/>
      <c r="AS30" s="229"/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29"/>
      <c r="DE30" s="229"/>
      <c r="DF30" s="229"/>
      <c r="DG30" s="229"/>
      <c r="DH30" s="229"/>
      <c r="DI30" s="229"/>
      <c r="DJ30" s="229"/>
      <c r="DK30" s="229"/>
      <c r="DL30" s="229"/>
      <c r="DM30" s="229"/>
      <c r="DN30" s="229"/>
      <c r="DO30" s="229"/>
      <c r="DP30" s="229"/>
      <c r="DQ30" s="229"/>
      <c r="DR30" s="229"/>
      <c r="DS30" s="229"/>
      <c r="DT30" s="229"/>
      <c r="DU30" s="229"/>
      <c r="DV30" s="229"/>
      <c r="DW30" s="229"/>
      <c r="DX30" s="229"/>
      <c r="DY30" s="229"/>
      <c r="DZ30" s="229"/>
      <c r="EA30" s="229"/>
      <c r="EB30" s="229"/>
      <c r="EC30" s="229"/>
      <c r="ED30" s="229"/>
      <c r="EE30" s="229"/>
      <c r="EF30" s="229"/>
      <c r="EG30" s="229"/>
      <c r="EH30" s="229"/>
      <c r="EI30" s="229"/>
      <c r="EJ30" s="229"/>
      <c r="EK30" s="229"/>
      <c r="EL30" s="229"/>
      <c r="EM30" s="229"/>
      <c r="EN30" s="229"/>
      <c r="EO30" s="229"/>
      <c r="EP30" s="229"/>
      <c r="EQ30" s="229"/>
      <c r="ER30" s="229"/>
      <c r="ES30" s="229"/>
      <c r="ET30" s="229"/>
      <c r="EU30" s="229"/>
      <c r="EV30" s="229"/>
      <c r="EW30" s="229"/>
      <c r="EX30" s="229"/>
      <c r="EY30" s="229"/>
      <c r="EZ30" s="229"/>
      <c r="FA30" s="229"/>
      <c r="FB30" s="229"/>
      <c r="FC30" s="229"/>
      <c r="FD30" s="229"/>
      <c r="FE30" s="229"/>
      <c r="FF30" s="229"/>
      <c r="FG30" s="229"/>
      <c r="FH30" s="229"/>
      <c r="FI30" s="229"/>
      <c r="FJ30" s="229"/>
      <c r="FK30" s="229"/>
      <c r="FL30" s="229"/>
      <c r="FM30" s="229"/>
      <c r="FN30" s="229"/>
      <c r="FO30" s="229"/>
      <c r="FP30" s="229"/>
      <c r="FQ30" s="229"/>
      <c r="FR30" s="229"/>
      <c r="FS30" s="229"/>
      <c r="FT30" s="229"/>
      <c r="FU30" s="229"/>
      <c r="FV30" s="229"/>
      <c r="FW30" s="229"/>
      <c r="FX30" s="229"/>
      <c r="FY30" s="229"/>
      <c r="FZ30" s="229"/>
      <c r="GA30" s="229"/>
      <c r="GB30" s="229"/>
      <c r="GC30" s="229"/>
      <c r="GD30" s="229"/>
      <c r="GE30" s="229"/>
      <c r="GF30" s="229"/>
      <c r="GG30" s="229"/>
      <c r="GH30" s="229"/>
      <c r="GI30" s="229"/>
      <c r="GJ30" s="229"/>
      <c r="GK30" s="229"/>
      <c r="GL30" s="229"/>
      <c r="GM30" s="229"/>
      <c r="GN30" s="229"/>
      <c r="GO30" s="229"/>
      <c r="GP30" s="229"/>
      <c r="GQ30" s="229"/>
      <c r="GR30" s="229"/>
      <c r="GS30" s="229"/>
      <c r="GT30" s="229"/>
      <c r="GU30" s="229"/>
      <c r="GV30" s="229"/>
      <c r="GW30" s="229"/>
      <c r="GX30" s="229"/>
      <c r="GY30" s="229"/>
      <c r="GZ30" s="229"/>
      <c r="HA30" s="229"/>
      <c r="HB30" s="229"/>
      <c r="HC30" s="229"/>
      <c r="HD30" s="229"/>
      <c r="HE30" s="229"/>
      <c r="HF30" s="229"/>
      <c r="HG30" s="229"/>
      <c r="HH30" s="229"/>
      <c r="HI30" s="229"/>
      <c r="HJ30" s="229"/>
      <c r="HK30" s="229"/>
      <c r="HL30" s="229"/>
      <c r="HM30" s="229"/>
      <c r="HN30" s="229"/>
      <c r="HO30" s="229"/>
      <c r="HP30" s="229"/>
      <c r="HQ30" s="229"/>
      <c r="HR30" s="229"/>
      <c r="HS30" s="229"/>
      <c r="HT30" s="229"/>
      <c r="HU30" s="229"/>
      <c r="HV30" s="229"/>
      <c r="HW30" s="229"/>
      <c r="HX30" s="229"/>
      <c r="HY30" s="229"/>
      <c r="HZ30" s="229"/>
      <c r="IA30" s="229"/>
      <c r="IB30" s="229"/>
      <c r="IC30" s="229"/>
      <c r="ID30" s="229"/>
      <c r="IE30" s="229"/>
      <c r="IF30" s="229"/>
      <c r="IG30" s="229"/>
      <c r="IH30" s="229"/>
      <c r="II30" s="229"/>
      <c r="IJ30" s="229"/>
      <c r="IK30" s="229"/>
      <c r="IL30" s="229"/>
      <c r="IM30" s="229"/>
      <c r="IN30" s="229"/>
      <c r="IO30" s="229"/>
      <c r="IP30" s="229"/>
      <c r="IQ30" s="229"/>
      <c r="IR30" s="229"/>
      <c r="IS30" s="229"/>
      <c r="IT30" s="229"/>
      <c r="IU30" s="229"/>
      <c r="IV30" s="229"/>
    </row>
    <row r="31" spans="1:256" s="4" customFormat="1" ht="11.25" customHeight="1">
      <c r="A31" s="229"/>
      <c r="B31" s="237"/>
      <c r="C31" s="237"/>
      <c r="D31" s="237"/>
      <c r="E31" s="237"/>
      <c r="F31" s="237"/>
      <c r="G31" s="237"/>
      <c r="H31" s="237"/>
      <c r="I31" s="237"/>
      <c r="J31" s="237"/>
      <c r="K31" s="230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29"/>
      <c r="DJ31" s="229"/>
      <c r="DK31" s="229"/>
      <c r="DL31" s="229"/>
      <c r="DM31" s="229"/>
      <c r="DN31" s="229"/>
      <c r="DO31" s="229"/>
      <c r="DP31" s="229"/>
      <c r="DQ31" s="229"/>
      <c r="DR31" s="229"/>
      <c r="DS31" s="229"/>
      <c r="DT31" s="229"/>
      <c r="DU31" s="229"/>
      <c r="DV31" s="229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29"/>
      <c r="EN31" s="229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29"/>
      <c r="FL31" s="229"/>
      <c r="FM31" s="229"/>
      <c r="FN31" s="229"/>
      <c r="FO31" s="229"/>
      <c r="FP31" s="229"/>
      <c r="FQ31" s="229"/>
      <c r="FR31" s="229"/>
      <c r="FS31" s="229"/>
      <c r="FT31" s="229"/>
      <c r="FU31" s="229"/>
      <c r="FV31" s="229"/>
      <c r="FW31" s="229"/>
      <c r="FX31" s="229"/>
      <c r="FY31" s="229"/>
      <c r="FZ31" s="229"/>
      <c r="GA31" s="229"/>
      <c r="GB31" s="229"/>
      <c r="GC31" s="229"/>
      <c r="GD31" s="229"/>
      <c r="GE31" s="229"/>
      <c r="GF31" s="229"/>
      <c r="GG31" s="229"/>
      <c r="GH31" s="229"/>
      <c r="GI31" s="229"/>
      <c r="GJ31" s="229"/>
      <c r="GK31" s="229"/>
      <c r="GL31" s="229"/>
      <c r="GM31" s="229"/>
      <c r="GN31" s="229"/>
      <c r="GO31" s="229"/>
      <c r="GP31" s="229"/>
      <c r="GQ31" s="229"/>
      <c r="GR31" s="229"/>
      <c r="GS31" s="229"/>
      <c r="GT31" s="229"/>
      <c r="GU31" s="229"/>
      <c r="GV31" s="229"/>
      <c r="GW31" s="229"/>
      <c r="GX31" s="229"/>
      <c r="GY31" s="229"/>
      <c r="GZ31" s="229"/>
      <c r="HA31" s="229"/>
      <c r="HB31" s="229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229"/>
      <c r="IS31" s="229"/>
      <c r="IT31" s="229"/>
      <c r="IU31" s="229"/>
      <c r="IV31" s="229"/>
    </row>
    <row r="32" spans="1:256" s="4" customFormat="1" ht="24.75" customHeight="1">
      <c r="A32" s="229"/>
      <c r="B32" s="433" t="s">
        <v>53</v>
      </c>
      <c r="C32" s="433"/>
      <c r="D32" s="433"/>
      <c r="E32" s="433" t="s">
        <v>89</v>
      </c>
      <c r="F32" s="433"/>
      <c r="G32" s="231" t="s">
        <v>25</v>
      </c>
      <c r="H32" s="433" t="s">
        <v>90</v>
      </c>
      <c r="I32" s="433"/>
      <c r="J32" s="231" t="s">
        <v>25</v>
      </c>
      <c r="K32" s="231" t="s">
        <v>91</v>
      </c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29"/>
      <c r="FF32" s="229"/>
      <c r="FG32" s="229"/>
      <c r="FH32" s="229"/>
      <c r="FI32" s="229"/>
      <c r="FJ32" s="229"/>
      <c r="FK32" s="229"/>
      <c r="FL32" s="229"/>
      <c r="FM32" s="229"/>
      <c r="FN32" s="229"/>
      <c r="FO32" s="229"/>
      <c r="FP32" s="229"/>
      <c r="FQ32" s="229"/>
      <c r="FR32" s="229"/>
      <c r="FS32" s="229"/>
      <c r="FT32" s="229"/>
      <c r="FU32" s="229"/>
      <c r="FV32" s="229"/>
      <c r="FW32" s="229"/>
      <c r="FX32" s="229"/>
      <c r="FY32" s="229"/>
      <c r="FZ32" s="229"/>
      <c r="GA32" s="229"/>
      <c r="GB32" s="229"/>
      <c r="GC32" s="229"/>
      <c r="GD32" s="229"/>
      <c r="GE32" s="229"/>
      <c r="GF32" s="229"/>
      <c r="GG32" s="229"/>
      <c r="GH32" s="229"/>
      <c r="GI32" s="229"/>
      <c r="GJ32" s="229"/>
      <c r="GK32" s="229"/>
      <c r="GL32" s="229"/>
      <c r="GM32" s="229"/>
      <c r="GN32" s="229"/>
      <c r="GO32" s="229"/>
      <c r="GP32" s="229"/>
      <c r="GQ32" s="229"/>
      <c r="GR32" s="229"/>
      <c r="GS32" s="229"/>
      <c r="GT32" s="229"/>
      <c r="GU32" s="229"/>
      <c r="GV32" s="229"/>
      <c r="GW32" s="229"/>
      <c r="GX32" s="229"/>
      <c r="GY32" s="229"/>
      <c r="GZ32" s="229"/>
      <c r="HA32" s="229"/>
      <c r="HB32" s="229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229"/>
      <c r="IS32" s="229"/>
      <c r="IT32" s="229"/>
      <c r="IU32" s="229"/>
      <c r="IV32" s="229"/>
    </row>
    <row r="33" spans="1:256" s="4" customFormat="1" ht="25.5" customHeight="1">
      <c r="A33" s="229"/>
      <c r="B33" s="437">
        <v>1662</v>
      </c>
      <c r="C33" s="437"/>
      <c r="D33" s="437"/>
      <c r="E33" s="438">
        <v>638</v>
      </c>
      <c r="F33" s="438"/>
      <c r="G33" s="234">
        <f>E33*100/B33</f>
        <v>38.38748495788207</v>
      </c>
      <c r="H33" s="438">
        <v>593</v>
      </c>
      <c r="I33" s="438"/>
      <c r="J33" s="234">
        <f>H33*100/B33</f>
        <v>35.67990373044525</v>
      </c>
      <c r="K33" s="238">
        <v>431</v>
      </c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29"/>
      <c r="BO33" s="229"/>
      <c r="BP33" s="229"/>
      <c r="BQ33" s="229"/>
      <c r="BR33" s="229"/>
      <c r="BS33" s="229"/>
      <c r="BT33" s="229"/>
      <c r="BU33" s="229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29"/>
      <c r="DF33" s="229"/>
      <c r="DG33" s="229"/>
      <c r="DH33" s="229"/>
      <c r="DI33" s="229"/>
      <c r="DJ33" s="229"/>
      <c r="DK33" s="229"/>
      <c r="DL33" s="229"/>
      <c r="DM33" s="229"/>
      <c r="DN33" s="229"/>
      <c r="DO33" s="229"/>
      <c r="DP33" s="229"/>
      <c r="DQ33" s="229"/>
      <c r="DR33" s="229"/>
      <c r="DS33" s="229"/>
      <c r="DT33" s="229"/>
      <c r="DU33" s="229"/>
      <c r="DV33" s="229"/>
      <c r="DW33" s="229"/>
      <c r="DX33" s="229"/>
      <c r="DY33" s="229"/>
      <c r="DZ33" s="229"/>
      <c r="EA33" s="229"/>
      <c r="EB33" s="229"/>
      <c r="EC33" s="229"/>
      <c r="ED33" s="229"/>
      <c r="EE33" s="229"/>
      <c r="EF33" s="229"/>
      <c r="EG33" s="229"/>
      <c r="EH33" s="229"/>
      <c r="EI33" s="229"/>
      <c r="EJ33" s="229"/>
      <c r="EK33" s="229"/>
      <c r="EL33" s="229"/>
      <c r="EM33" s="229"/>
      <c r="EN33" s="229"/>
      <c r="EO33" s="229"/>
      <c r="EP33" s="229"/>
      <c r="EQ33" s="229"/>
      <c r="ER33" s="229"/>
      <c r="ES33" s="229"/>
      <c r="ET33" s="229"/>
      <c r="EU33" s="229"/>
      <c r="EV33" s="229"/>
      <c r="EW33" s="229"/>
      <c r="EX33" s="229"/>
      <c r="EY33" s="229"/>
      <c r="EZ33" s="229"/>
      <c r="FA33" s="229"/>
      <c r="FB33" s="229"/>
      <c r="FC33" s="229"/>
      <c r="FD33" s="229"/>
      <c r="FE33" s="229"/>
      <c r="FF33" s="229"/>
      <c r="FG33" s="229"/>
      <c r="FH33" s="229"/>
      <c r="FI33" s="229"/>
      <c r="FJ33" s="229"/>
      <c r="FK33" s="229"/>
      <c r="FL33" s="229"/>
      <c r="FM33" s="229"/>
      <c r="FN33" s="229"/>
      <c r="FO33" s="229"/>
      <c r="FP33" s="229"/>
      <c r="FQ33" s="229"/>
      <c r="FR33" s="229"/>
      <c r="FS33" s="229"/>
      <c r="FT33" s="229"/>
      <c r="FU33" s="229"/>
      <c r="FV33" s="229"/>
      <c r="FW33" s="229"/>
      <c r="FX33" s="229"/>
      <c r="FY33" s="229"/>
      <c r="FZ33" s="229"/>
      <c r="GA33" s="229"/>
      <c r="GB33" s="229"/>
      <c r="GC33" s="229"/>
      <c r="GD33" s="229"/>
      <c r="GE33" s="229"/>
      <c r="GF33" s="229"/>
      <c r="GG33" s="229"/>
      <c r="GH33" s="229"/>
      <c r="GI33" s="229"/>
      <c r="GJ33" s="229"/>
      <c r="GK33" s="229"/>
      <c r="GL33" s="229"/>
      <c r="GM33" s="229"/>
      <c r="GN33" s="229"/>
      <c r="GO33" s="229"/>
      <c r="GP33" s="229"/>
      <c r="GQ33" s="229"/>
      <c r="GR33" s="229"/>
      <c r="GS33" s="229"/>
      <c r="GT33" s="229"/>
      <c r="GU33" s="229"/>
      <c r="GV33" s="229"/>
      <c r="GW33" s="229"/>
      <c r="GX33" s="229"/>
      <c r="GY33" s="229"/>
      <c r="GZ33" s="229"/>
      <c r="HA33" s="229"/>
      <c r="HB33" s="229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229"/>
      <c r="IS33" s="229"/>
      <c r="IT33" s="229"/>
      <c r="IU33" s="229"/>
      <c r="IV33" s="229"/>
    </row>
    <row r="34" spans="1:256" s="4" customFormat="1" ht="20.2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29"/>
      <c r="DR34" s="229"/>
      <c r="DS34" s="229"/>
      <c r="DT34" s="229"/>
      <c r="DU34" s="229"/>
      <c r="DV34" s="229"/>
      <c r="DW34" s="229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29"/>
      <c r="EW34" s="229"/>
      <c r="EX34" s="229"/>
      <c r="EY34" s="229"/>
      <c r="EZ34" s="229"/>
      <c r="FA34" s="229"/>
      <c r="FB34" s="229"/>
      <c r="FC34" s="229"/>
      <c r="FD34" s="229"/>
      <c r="FE34" s="229"/>
      <c r="FF34" s="229"/>
      <c r="FG34" s="229"/>
      <c r="FH34" s="229"/>
      <c r="FI34" s="229"/>
      <c r="FJ34" s="229"/>
      <c r="FK34" s="229"/>
      <c r="FL34" s="229"/>
      <c r="FM34" s="229"/>
      <c r="FN34" s="229"/>
      <c r="FO34" s="229"/>
      <c r="FP34" s="229"/>
      <c r="FQ34" s="229"/>
      <c r="FR34" s="229"/>
      <c r="FS34" s="229"/>
      <c r="FT34" s="229"/>
      <c r="FU34" s="229"/>
      <c r="FV34" s="229"/>
      <c r="FW34" s="229"/>
      <c r="FX34" s="229"/>
      <c r="FY34" s="229"/>
      <c r="FZ34" s="229"/>
      <c r="GA34" s="229"/>
      <c r="GB34" s="229"/>
      <c r="GC34" s="229"/>
      <c r="GD34" s="229"/>
      <c r="GE34" s="229"/>
      <c r="GF34" s="229"/>
      <c r="GG34" s="229"/>
      <c r="GH34" s="229"/>
      <c r="GI34" s="229"/>
      <c r="GJ34" s="229"/>
      <c r="GK34" s="229"/>
      <c r="GL34" s="229"/>
      <c r="GM34" s="229"/>
      <c r="GN34" s="229"/>
      <c r="GO34" s="229"/>
      <c r="GP34" s="229"/>
      <c r="GQ34" s="229"/>
      <c r="GR34" s="229"/>
      <c r="GS34" s="229"/>
      <c r="GT34" s="229"/>
      <c r="GU34" s="229"/>
      <c r="GV34" s="229"/>
      <c r="GW34" s="229"/>
      <c r="GX34" s="229"/>
      <c r="GY34" s="229"/>
      <c r="GZ34" s="229"/>
      <c r="HA34" s="229"/>
      <c r="HB34" s="229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229"/>
      <c r="IS34" s="229"/>
      <c r="IT34" s="229"/>
      <c r="IU34" s="229"/>
      <c r="IV34" s="229"/>
    </row>
    <row r="35" spans="1:256" s="4" customFormat="1" ht="21.75" customHeight="1">
      <c r="A35" s="229"/>
      <c r="B35" s="432" t="s">
        <v>157</v>
      </c>
      <c r="C35" s="432"/>
      <c r="D35" s="432"/>
      <c r="E35" s="432"/>
      <c r="F35" s="432"/>
      <c r="G35" s="432"/>
      <c r="H35" s="432"/>
      <c r="I35" s="432"/>
      <c r="J35" s="432"/>
      <c r="K35" s="432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29"/>
      <c r="BO35" s="229"/>
      <c r="BP35" s="229"/>
      <c r="BQ35" s="229"/>
      <c r="BR35" s="229"/>
      <c r="BS35" s="229"/>
      <c r="BT35" s="229"/>
      <c r="BU35" s="229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29"/>
      <c r="DE35" s="229"/>
      <c r="DF35" s="229"/>
      <c r="DG35" s="229"/>
      <c r="DH35" s="229"/>
      <c r="DI35" s="229"/>
      <c r="DJ35" s="229"/>
      <c r="DK35" s="229"/>
      <c r="DL35" s="229"/>
      <c r="DM35" s="229"/>
      <c r="DN35" s="229"/>
      <c r="DO35" s="229"/>
      <c r="DP35" s="229"/>
      <c r="DQ35" s="229"/>
      <c r="DR35" s="229"/>
      <c r="DS35" s="229"/>
      <c r="DT35" s="229"/>
      <c r="DU35" s="229"/>
      <c r="DV35" s="229"/>
      <c r="DW35" s="229"/>
      <c r="DX35" s="229"/>
      <c r="DY35" s="229"/>
      <c r="DZ35" s="229"/>
      <c r="EA35" s="229"/>
      <c r="EB35" s="229"/>
      <c r="EC35" s="229"/>
      <c r="ED35" s="229"/>
      <c r="EE35" s="229"/>
      <c r="EF35" s="229"/>
      <c r="EG35" s="229"/>
      <c r="EH35" s="229"/>
      <c r="EI35" s="229"/>
      <c r="EJ35" s="229"/>
      <c r="EK35" s="229"/>
      <c r="EL35" s="229"/>
      <c r="EM35" s="229"/>
      <c r="EN35" s="229"/>
      <c r="EO35" s="229"/>
      <c r="EP35" s="229"/>
      <c r="EQ35" s="229"/>
      <c r="ER35" s="229"/>
      <c r="ES35" s="229"/>
      <c r="ET35" s="229"/>
      <c r="EU35" s="229"/>
      <c r="EV35" s="229"/>
      <c r="EW35" s="229"/>
      <c r="EX35" s="229"/>
      <c r="EY35" s="229"/>
      <c r="EZ35" s="229"/>
      <c r="FA35" s="229"/>
      <c r="FB35" s="229"/>
      <c r="FC35" s="229"/>
      <c r="FD35" s="229"/>
      <c r="FE35" s="229"/>
      <c r="FF35" s="229"/>
      <c r="FG35" s="229"/>
      <c r="FH35" s="229"/>
      <c r="FI35" s="229"/>
      <c r="FJ35" s="229"/>
      <c r="FK35" s="229"/>
      <c r="FL35" s="229"/>
      <c r="FM35" s="229"/>
      <c r="FN35" s="229"/>
      <c r="FO35" s="229"/>
      <c r="FP35" s="229"/>
      <c r="FQ35" s="229"/>
      <c r="FR35" s="229"/>
      <c r="FS35" s="229"/>
      <c r="FT35" s="229"/>
      <c r="FU35" s="229"/>
      <c r="FV35" s="229"/>
      <c r="FW35" s="229"/>
      <c r="FX35" s="229"/>
      <c r="FY35" s="229"/>
      <c r="FZ35" s="229"/>
      <c r="GA35" s="229"/>
      <c r="GB35" s="229"/>
      <c r="GC35" s="229"/>
      <c r="GD35" s="229"/>
      <c r="GE35" s="229"/>
      <c r="GF35" s="229"/>
      <c r="GG35" s="229"/>
      <c r="GH35" s="229"/>
      <c r="GI35" s="229"/>
      <c r="GJ35" s="229"/>
      <c r="GK35" s="229"/>
      <c r="GL35" s="229"/>
      <c r="GM35" s="229"/>
      <c r="GN35" s="229"/>
      <c r="GO35" s="229"/>
      <c r="GP35" s="229"/>
      <c r="GQ35" s="229"/>
      <c r="GR35" s="229"/>
      <c r="GS35" s="229"/>
      <c r="GT35" s="229"/>
      <c r="GU35" s="229"/>
      <c r="GV35" s="229"/>
      <c r="GW35" s="229"/>
      <c r="GX35" s="229"/>
      <c r="GY35" s="229"/>
      <c r="GZ35" s="229"/>
      <c r="HA35" s="229"/>
      <c r="HB35" s="229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229"/>
      <c r="IS35" s="229"/>
      <c r="IT35" s="229"/>
      <c r="IU35" s="229"/>
      <c r="IV35" s="229"/>
    </row>
    <row r="36" spans="1:256" s="4" customFormat="1" ht="20.2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29"/>
      <c r="DR36" s="229"/>
      <c r="DS36" s="229"/>
      <c r="DT36" s="229"/>
      <c r="DU36" s="229"/>
      <c r="DV36" s="229"/>
      <c r="DW36" s="229"/>
      <c r="DX36" s="229"/>
      <c r="DY36" s="229"/>
      <c r="DZ36" s="229"/>
      <c r="EA36" s="229"/>
      <c r="EB36" s="229"/>
      <c r="EC36" s="229"/>
      <c r="ED36" s="229"/>
      <c r="EE36" s="229"/>
      <c r="EF36" s="229"/>
      <c r="EG36" s="229"/>
      <c r="EH36" s="229"/>
      <c r="EI36" s="229"/>
      <c r="EJ36" s="229"/>
      <c r="EK36" s="229"/>
      <c r="EL36" s="229"/>
      <c r="EM36" s="229"/>
      <c r="EN36" s="229"/>
      <c r="EO36" s="229"/>
      <c r="EP36" s="229"/>
      <c r="EQ36" s="229"/>
      <c r="ER36" s="229"/>
      <c r="ES36" s="229"/>
      <c r="ET36" s="229"/>
      <c r="EU36" s="229"/>
      <c r="EV36" s="229"/>
      <c r="EW36" s="229"/>
      <c r="EX36" s="229"/>
      <c r="EY36" s="229"/>
      <c r="EZ36" s="229"/>
      <c r="FA36" s="229"/>
      <c r="FB36" s="229"/>
      <c r="FC36" s="229"/>
      <c r="FD36" s="229"/>
      <c r="FE36" s="229"/>
      <c r="FF36" s="229"/>
      <c r="FG36" s="229"/>
      <c r="FH36" s="229"/>
      <c r="FI36" s="229"/>
      <c r="FJ36" s="229"/>
      <c r="FK36" s="229"/>
      <c r="FL36" s="229"/>
      <c r="FM36" s="229"/>
      <c r="FN36" s="229"/>
      <c r="FO36" s="229"/>
      <c r="FP36" s="229"/>
      <c r="FQ36" s="229"/>
      <c r="FR36" s="229"/>
      <c r="FS36" s="229"/>
      <c r="FT36" s="229"/>
      <c r="FU36" s="229"/>
      <c r="FV36" s="229"/>
      <c r="FW36" s="229"/>
      <c r="FX36" s="229"/>
      <c r="FY36" s="229"/>
      <c r="FZ36" s="229"/>
      <c r="GA36" s="229"/>
      <c r="GB36" s="229"/>
      <c r="GC36" s="229"/>
      <c r="GD36" s="229"/>
      <c r="GE36" s="229"/>
      <c r="GF36" s="229"/>
      <c r="GG36" s="229"/>
      <c r="GH36" s="229"/>
      <c r="GI36" s="229"/>
      <c r="GJ36" s="229"/>
      <c r="GK36" s="229"/>
      <c r="GL36" s="229"/>
      <c r="GM36" s="229"/>
      <c r="GN36" s="229"/>
      <c r="GO36" s="229"/>
      <c r="GP36" s="229"/>
      <c r="GQ36" s="229"/>
      <c r="GR36" s="229"/>
      <c r="GS36" s="229"/>
      <c r="GT36" s="229"/>
      <c r="GU36" s="229"/>
      <c r="GV36" s="229"/>
      <c r="GW36" s="229"/>
      <c r="GX36" s="229"/>
      <c r="GY36" s="229"/>
      <c r="GZ36" s="229"/>
      <c r="HA36" s="229"/>
      <c r="HB36" s="229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229"/>
      <c r="IS36" s="229"/>
      <c r="IT36" s="229"/>
      <c r="IU36" s="229"/>
      <c r="IV36" s="229"/>
    </row>
    <row r="37" spans="1:256" s="4" customFormat="1" ht="20.25">
      <c r="A37" s="229"/>
      <c r="B37" s="433" t="s">
        <v>79</v>
      </c>
      <c r="C37" s="433"/>
      <c r="D37" s="433"/>
      <c r="E37" s="231" t="s">
        <v>80</v>
      </c>
      <c r="F37" s="231" t="s">
        <v>81</v>
      </c>
      <c r="G37" s="231" t="s">
        <v>25</v>
      </c>
      <c r="H37" s="231" t="s">
        <v>82</v>
      </c>
      <c r="I37" s="231" t="s">
        <v>25</v>
      </c>
      <c r="J37" s="230"/>
      <c r="K37" s="230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29"/>
      <c r="DR37" s="229"/>
      <c r="DS37" s="229"/>
      <c r="DT37" s="229"/>
      <c r="DU37" s="229"/>
      <c r="DV37" s="229"/>
      <c r="DW37" s="229"/>
      <c r="DX37" s="229"/>
      <c r="DY37" s="229"/>
      <c r="DZ37" s="229"/>
      <c r="EA37" s="229"/>
      <c r="EB37" s="229"/>
      <c r="EC37" s="229"/>
      <c r="ED37" s="229"/>
      <c r="EE37" s="229"/>
      <c r="EF37" s="229"/>
      <c r="EG37" s="229"/>
      <c r="EH37" s="229"/>
      <c r="EI37" s="229"/>
      <c r="EJ37" s="229"/>
      <c r="EK37" s="229"/>
      <c r="EL37" s="229"/>
      <c r="EM37" s="229"/>
      <c r="EN37" s="229"/>
      <c r="EO37" s="229"/>
      <c r="EP37" s="229"/>
      <c r="EQ37" s="229"/>
      <c r="ER37" s="229"/>
      <c r="ES37" s="229"/>
      <c r="ET37" s="229"/>
      <c r="EU37" s="229"/>
      <c r="EV37" s="229"/>
      <c r="EW37" s="229"/>
      <c r="EX37" s="229"/>
      <c r="EY37" s="229"/>
      <c r="EZ37" s="229"/>
      <c r="FA37" s="229"/>
      <c r="FB37" s="229"/>
      <c r="FC37" s="229"/>
      <c r="FD37" s="229"/>
      <c r="FE37" s="229"/>
      <c r="FF37" s="229"/>
      <c r="FG37" s="229"/>
      <c r="FH37" s="229"/>
      <c r="FI37" s="229"/>
      <c r="FJ37" s="229"/>
      <c r="FK37" s="229"/>
      <c r="FL37" s="229"/>
      <c r="FM37" s="229"/>
      <c r="FN37" s="229"/>
      <c r="FO37" s="229"/>
      <c r="FP37" s="229"/>
      <c r="FQ37" s="229"/>
      <c r="FR37" s="229"/>
      <c r="FS37" s="229"/>
      <c r="FT37" s="229"/>
      <c r="FU37" s="229"/>
      <c r="FV37" s="229"/>
      <c r="FW37" s="229"/>
      <c r="FX37" s="229"/>
      <c r="FY37" s="229"/>
      <c r="FZ37" s="229"/>
      <c r="GA37" s="229"/>
      <c r="GB37" s="229"/>
      <c r="GC37" s="229"/>
      <c r="GD37" s="229"/>
      <c r="GE37" s="229"/>
      <c r="GF37" s="229"/>
      <c r="GG37" s="229"/>
      <c r="GH37" s="229"/>
      <c r="GI37" s="229"/>
      <c r="GJ37" s="229"/>
      <c r="GK37" s="229"/>
      <c r="GL37" s="229"/>
      <c r="GM37" s="229"/>
      <c r="GN37" s="229"/>
      <c r="GO37" s="229"/>
      <c r="GP37" s="229"/>
      <c r="GQ37" s="229"/>
      <c r="GR37" s="229"/>
      <c r="GS37" s="229"/>
      <c r="GT37" s="229"/>
      <c r="GU37" s="229"/>
      <c r="GV37" s="229"/>
      <c r="GW37" s="229"/>
      <c r="GX37" s="229"/>
      <c r="GY37" s="229"/>
      <c r="GZ37" s="229"/>
      <c r="HA37" s="229"/>
      <c r="HB37" s="229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229"/>
      <c r="IS37" s="229"/>
      <c r="IT37" s="229"/>
      <c r="IU37" s="229"/>
      <c r="IV37" s="229"/>
    </row>
    <row r="38" spans="1:256" s="4" customFormat="1" ht="24" customHeight="1">
      <c r="A38" s="229"/>
      <c r="B38" s="434" t="s">
        <v>83</v>
      </c>
      <c r="C38" s="434"/>
      <c r="D38" s="434"/>
      <c r="E38" s="238"/>
      <c r="F38" s="238"/>
      <c r="G38" s="232" t="e">
        <f>F38*100/E38</f>
        <v>#DIV/0!</v>
      </c>
      <c r="H38" s="238"/>
      <c r="I38" s="232" t="e">
        <f>H38*100/E38</f>
        <v>#DIV/0!</v>
      </c>
      <c r="J38" s="230"/>
      <c r="K38" s="230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  <c r="GF38" s="229"/>
      <c r="GG38" s="229"/>
      <c r="GH38" s="229"/>
      <c r="GI38" s="229"/>
      <c r="GJ38" s="229"/>
      <c r="GK38" s="229"/>
      <c r="GL38" s="229"/>
      <c r="GM38" s="229"/>
      <c r="GN38" s="229"/>
      <c r="GO38" s="229"/>
      <c r="GP38" s="229"/>
      <c r="GQ38" s="229"/>
      <c r="GR38" s="229"/>
      <c r="GS38" s="229"/>
      <c r="GT38" s="229"/>
      <c r="GU38" s="229"/>
      <c r="GV38" s="229"/>
      <c r="GW38" s="229"/>
      <c r="GX38" s="229"/>
      <c r="GY38" s="229"/>
      <c r="GZ38" s="229"/>
      <c r="HA38" s="229"/>
      <c r="HB38" s="229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229"/>
      <c r="IS38" s="229"/>
      <c r="IT38" s="229"/>
      <c r="IU38" s="229"/>
      <c r="IV38" s="229"/>
    </row>
    <row r="39" spans="1:256" s="4" customFormat="1" ht="24" customHeight="1">
      <c r="A39" s="229"/>
      <c r="B39" s="434" t="s">
        <v>84</v>
      </c>
      <c r="C39" s="434"/>
      <c r="D39" s="434"/>
      <c r="E39" s="238"/>
      <c r="F39" s="238"/>
      <c r="G39" s="232" t="e">
        <f>F39*100/E39</f>
        <v>#DIV/0!</v>
      </c>
      <c r="H39" s="238"/>
      <c r="I39" s="232" t="e">
        <f>H39*100/E39</f>
        <v>#DIV/0!</v>
      </c>
      <c r="J39" s="230"/>
      <c r="K39" s="230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29"/>
      <c r="DM39" s="229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29"/>
      <c r="EC39" s="229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29"/>
      <c r="ES39" s="229"/>
      <c r="ET39" s="229"/>
      <c r="EU39" s="229"/>
      <c r="EV39" s="229"/>
      <c r="EW39" s="229"/>
      <c r="EX39" s="229"/>
      <c r="EY39" s="229"/>
      <c r="EZ39" s="229"/>
      <c r="FA39" s="229"/>
      <c r="FB39" s="229"/>
      <c r="FC39" s="229"/>
      <c r="FD39" s="229"/>
      <c r="FE39" s="229"/>
      <c r="FF39" s="229"/>
      <c r="FG39" s="229"/>
      <c r="FH39" s="229"/>
      <c r="FI39" s="229"/>
      <c r="FJ39" s="229"/>
      <c r="FK39" s="229"/>
      <c r="FL39" s="229"/>
      <c r="FM39" s="229"/>
      <c r="FN39" s="229"/>
      <c r="FO39" s="229"/>
      <c r="FP39" s="229"/>
      <c r="FQ39" s="229"/>
      <c r="FR39" s="229"/>
      <c r="FS39" s="229"/>
      <c r="FT39" s="229"/>
      <c r="FU39" s="229"/>
      <c r="FV39" s="229"/>
      <c r="FW39" s="229"/>
      <c r="FX39" s="229"/>
      <c r="FY39" s="229"/>
      <c r="FZ39" s="229"/>
      <c r="GA39" s="229"/>
      <c r="GB39" s="229"/>
      <c r="GC39" s="229"/>
      <c r="GD39" s="229"/>
      <c r="GE39" s="229"/>
      <c r="GF39" s="229"/>
      <c r="GG39" s="229"/>
      <c r="GH39" s="229"/>
      <c r="GI39" s="229"/>
      <c r="GJ39" s="229"/>
      <c r="GK39" s="229"/>
      <c r="GL39" s="229"/>
      <c r="GM39" s="229"/>
      <c r="GN39" s="229"/>
      <c r="GO39" s="229"/>
      <c r="GP39" s="229"/>
      <c r="GQ39" s="229"/>
      <c r="GR39" s="229"/>
      <c r="GS39" s="229"/>
      <c r="GT39" s="229"/>
      <c r="GU39" s="229"/>
      <c r="GV39" s="229"/>
      <c r="GW39" s="229"/>
      <c r="GX39" s="229"/>
      <c r="GY39" s="229"/>
      <c r="GZ39" s="229"/>
      <c r="HA39" s="229"/>
      <c r="HB39" s="229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229"/>
      <c r="IS39" s="229"/>
      <c r="IT39" s="229"/>
      <c r="IU39" s="229"/>
      <c r="IV39" s="229"/>
    </row>
    <row r="40" spans="1:256" s="4" customFormat="1" ht="24" customHeight="1">
      <c r="A40" s="229"/>
      <c r="B40" s="434" t="s">
        <v>85</v>
      </c>
      <c r="C40" s="434"/>
      <c r="D40" s="434"/>
      <c r="E40" s="238"/>
      <c r="F40" s="238"/>
      <c r="G40" s="232" t="e">
        <f>F40*100/E40</f>
        <v>#DIV/0!</v>
      </c>
      <c r="H40" s="238"/>
      <c r="I40" s="232" t="e">
        <f>H40*100/E40</f>
        <v>#DIV/0!</v>
      </c>
      <c r="J40" s="230"/>
      <c r="K40" s="230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  <c r="BN40" s="229"/>
      <c r="BO40" s="229"/>
      <c r="BP40" s="229"/>
      <c r="BQ40" s="229"/>
      <c r="BR40" s="229"/>
      <c r="BS40" s="229"/>
      <c r="BT40" s="229"/>
      <c r="BU40" s="229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29"/>
      <c r="DE40" s="229"/>
      <c r="DF40" s="229"/>
      <c r="DG40" s="229"/>
      <c r="DH40" s="229"/>
      <c r="DI40" s="229"/>
      <c r="DJ40" s="229"/>
      <c r="DK40" s="229"/>
      <c r="DL40" s="229"/>
      <c r="DM40" s="229"/>
      <c r="DN40" s="229"/>
      <c r="DO40" s="229"/>
      <c r="DP40" s="229"/>
      <c r="DQ40" s="229"/>
      <c r="DR40" s="229"/>
      <c r="DS40" s="229"/>
      <c r="DT40" s="229"/>
      <c r="DU40" s="229"/>
      <c r="DV40" s="229"/>
      <c r="DW40" s="229"/>
      <c r="DX40" s="229"/>
      <c r="DY40" s="229"/>
      <c r="DZ40" s="229"/>
      <c r="EA40" s="229"/>
      <c r="EB40" s="229"/>
      <c r="EC40" s="229"/>
      <c r="ED40" s="229"/>
      <c r="EE40" s="229"/>
      <c r="EF40" s="229"/>
      <c r="EG40" s="229"/>
      <c r="EH40" s="229"/>
      <c r="EI40" s="229"/>
      <c r="EJ40" s="229"/>
      <c r="EK40" s="229"/>
      <c r="EL40" s="229"/>
      <c r="EM40" s="229"/>
      <c r="EN40" s="229"/>
      <c r="EO40" s="229"/>
      <c r="EP40" s="229"/>
      <c r="EQ40" s="229"/>
      <c r="ER40" s="229"/>
      <c r="ES40" s="229"/>
      <c r="ET40" s="229"/>
      <c r="EU40" s="229"/>
      <c r="EV40" s="229"/>
      <c r="EW40" s="229"/>
      <c r="EX40" s="229"/>
      <c r="EY40" s="229"/>
      <c r="EZ40" s="229"/>
      <c r="FA40" s="229"/>
      <c r="FB40" s="229"/>
      <c r="FC40" s="229"/>
      <c r="FD40" s="229"/>
      <c r="FE40" s="229"/>
      <c r="FF40" s="229"/>
      <c r="FG40" s="229"/>
      <c r="FH40" s="229"/>
      <c r="FI40" s="229"/>
      <c r="FJ40" s="229"/>
      <c r="FK40" s="229"/>
      <c r="FL40" s="229"/>
      <c r="FM40" s="229"/>
      <c r="FN40" s="229"/>
      <c r="FO40" s="229"/>
      <c r="FP40" s="229"/>
      <c r="FQ40" s="229"/>
      <c r="FR40" s="229"/>
      <c r="FS40" s="229"/>
      <c r="FT40" s="229"/>
      <c r="FU40" s="229"/>
      <c r="FV40" s="229"/>
      <c r="FW40" s="229"/>
      <c r="FX40" s="229"/>
      <c r="FY40" s="229"/>
      <c r="FZ40" s="229"/>
      <c r="GA40" s="229"/>
      <c r="GB40" s="229"/>
      <c r="GC40" s="229"/>
      <c r="GD40" s="229"/>
      <c r="GE40" s="229"/>
      <c r="GF40" s="229"/>
      <c r="GG40" s="229"/>
      <c r="GH40" s="229"/>
      <c r="GI40" s="229"/>
      <c r="GJ40" s="229"/>
      <c r="GK40" s="229"/>
      <c r="GL40" s="229"/>
      <c r="GM40" s="229"/>
      <c r="GN40" s="229"/>
      <c r="GO40" s="229"/>
      <c r="GP40" s="229"/>
      <c r="GQ40" s="229"/>
      <c r="GR40" s="229"/>
      <c r="GS40" s="229"/>
      <c r="GT40" s="229"/>
      <c r="GU40" s="229"/>
      <c r="GV40" s="229"/>
      <c r="GW40" s="229"/>
      <c r="GX40" s="229"/>
      <c r="GY40" s="229"/>
      <c r="GZ40" s="229"/>
      <c r="HA40" s="229"/>
      <c r="HB40" s="229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229"/>
      <c r="IS40" s="229"/>
      <c r="IT40" s="229"/>
      <c r="IU40" s="229"/>
      <c r="IV40" s="229"/>
    </row>
    <row r="41" spans="1:256" s="4" customFormat="1" ht="20.25">
      <c r="A41" s="229"/>
      <c r="B41" s="435" t="s">
        <v>86</v>
      </c>
      <c r="C41" s="435"/>
      <c r="D41" s="435"/>
      <c r="E41" s="231">
        <f>SUM(E38:E40)</f>
        <v>0</v>
      </c>
      <c r="F41" s="231">
        <f>SUM(F38:F40)</f>
        <v>0</v>
      </c>
      <c r="G41" s="231" t="e">
        <f>F41*100/E41</f>
        <v>#DIV/0!</v>
      </c>
      <c r="H41" s="231">
        <f>SUM(H38:H40)</f>
        <v>0</v>
      </c>
      <c r="I41" s="231" t="e">
        <f>H41*100/E41</f>
        <v>#DIV/0!</v>
      </c>
      <c r="J41" s="230"/>
      <c r="K41" s="230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29"/>
      <c r="DJ41" s="229"/>
      <c r="DK41" s="229"/>
      <c r="DL41" s="229"/>
      <c r="DM41" s="229"/>
      <c r="DN41" s="229"/>
      <c r="DO41" s="229"/>
      <c r="DP41" s="229"/>
      <c r="DQ41" s="229"/>
      <c r="DR41" s="229"/>
      <c r="DS41" s="229"/>
      <c r="DT41" s="229"/>
      <c r="DU41" s="229"/>
      <c r="DV41" s="229"/>
      <c r="DW41" s="229"/>
      <c r="DX41" s="229"/>
      <c r="DY41" s="229"/>
      <c r="DZ41" s="229"/>
      <c r="EA41" s="229"/>
      <c r="EB41" s="229"/>
      <c r="EC41" s="229"/>
      <c r="ED41" s="229"/>
      <c r="EE41" s="229"/>
      <c r="EF41" s="229"/>
      <c r="EG41" s="229"/>
      <c r="EH41" s="229"/>
      <c r="EI41" s="229"/>
      <c r="EJ41" s="229"/>
      <c r="EK41" s="229"/>
      <c r="EL41" s="229"/>
      <c r="EM41" s="229"/>
      <c r="EN41" s="229"/>
      <c r="EO41" s="229"/>
      <c r="EP41" s="229"/>
      <c r="EQ41" s="229"/>
      <c r="ER41" s="229"/>
      <c r="ES41" s="229"/>
      <c r="ET41" s="229"/>
      <c r="EU41" s="229"/>
      <c r="EV41" s="229"/>
      <c r="EW41" s="229"/>
      <c r="EX41" s="229"/>
      <c r="EY41" s="229"/>
      <c r="EZ41" s="229"/>
      <c r="FA41" s="229"/>
      <c r="FB41" s="229"/>
      <c r="FC41" s="229"/>
      <c r="FD41" s="229"/>
      <c r="FE41" s="229"/>
      <c r="FF41" s="229"/>
      <c r="FG41" s="229"/>
      <c r="FH41" s="229"/>
      <c r="FI41" s="229"/>
      <c r="FJ41" s="229"/>
      <c r="FK41" s="229"/>
      <c r="FL41" s="229"/>
      <c r="FM41" s="229"/>
      <c r="FN41" s="229"/>
      <c r="FO41" s="229"/>
      <c r="FP41" s="229"/>
      <c r="FQ41" s="229"/>
      <c r="FR41" s="229"/>
      <c r="FS41" s="229"/>
      <c r="FT41" s="229"/>
      <c r="FU41" s="229"/>
      <c r="FV41" s="229"/>
      <c r="FW41" s="229"/>
      <c r="FX41" s="229"/>
      <c r="FY41" s="229"/>
      <c r="FZ41" s="229"/>
      <c r="GA41" s="229"/>
      <c r="GB41" s="229"/>
      <c r="GC41" s="229"/>
      <c r="GD41" s="229"/>
      <c r="GE41" s="229"/>
      <c r="GF41" s="229"/>
      <c r="GG41" s="229"/>
      <c r="GH41" s="229"/>
      <c r="GI41" s="229"/>
      <c r="GJ41" s="229"/>
      <c r="GK41" s="229"/>
      <c r="GL41" s="229"/>
      <c r="GM41" s="229"/>
      <c r="GN41" s="229"/>
      <c r="GO41" s="229"/>
      <c r="GP41" s="229"/>
      <c r="GQ41" s="229"/>
      <c r="GR41" s="229"/>
      <c r="GS41" s="229"/>
      <c r="GT41" s="229"/>
      <c r="GU41" s="229"/>
      <c r="GV41" s="229"/>
      <c r="GW41" s="229"/>
      <c r="GX41" s="229"/>
      <c r="GY41" s="229"/>
      <c r="GZ41" s="229"/>
      <c r="HA41" s="229"/>
      <c r="HB41" s="229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229"/>
      <c r="IS41" s="229"/>
      <c r="IT41" s="229"/>
      <c r="IU41" s="229"/>
      <c r="IV41" s="229"/>
    </row>
    <row r="42" spans="1:256" s="4" customFormat="1" ht="20.25">
      <c r="A42" s="229"/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29"/>
      <c r="DE42" s="229"/>
      <c r="DF42" s="229"/>
      <c r="DG42" s="229"/>
      <c r="DH42" s="229"/>
      <c r="DI42" s="229"/>
      <c r="DJ42" s="229"/>
      <c r="DK42" s="229"/>
      <c r="DL42" s="229"/>
      <c r="DM42" s="229"/>
      <c r="DN42" s="229"/>
      <c r="DO42" s="229"/>
      <c r="DP42" s="229"/>
      <c r="DQ42" s="229"/>
      <c r="DR42" s="229"/>
      <c r="DS42" s="229"/>
      <c r="DT42" s="229"/>
      <c r="DU42" s="229"/>
      <c r="DV42" s="229"/>
      <c r="DW42" s="229"/>
      <c r="DX42" s="229"/>
      <c r="DY42" s="229"/>
      <c r="DZ42" s="229"/>
      <c r="EA42" s="229"/>
      <c r="EB42" s="229"/>
      <c r="EC42" s="229"/>
      <c r="ED42" s="229"/>
      <c r="EE42" s="229"/>
      <c r="EF42" s="229"/>
      <c r="EG42" s="229"/>
      <c r="EH42" s="229"/>
      <c r="EI42" s="229"/>
      <c r="EJ42" s="229"/>
      <c r="EK42" s="229"/>
      <c r="EL42" s="229"/>
      <c r="EM42" s="229"/>
      <c r="EN42" s="229"/>
      <c r="EO42" s="229"/>
      <c r="EP42" s="229"/>
      <c r="EQ42" s="229"/>
      <c r="ER42" s="229"/>
      <c r="ES42" s="229"/>
      <c r="ET42" s="229"/>
      <c r="EU42" s="229"/>
      <c r="EV42" s="229"/>
      <c r="EW42" s="229"/>
      <c r="EX42" s="229"/>
      <c r="EY42" s="229"/>
      <c r="EZ42" s="229"/>
      <c r="FA42" s="229"/>
      <c r="FB42" s="229"/>
      <c r="FC42" s="229"/>
      <c r="FD42" s="229"/>
      <c r="FE42" s="229"/>
      <c r="FF42" s="229"/>
      <c r="FG42" s="229"/>
      <c r="FH42" s="229"/>
      <c r="FI42" s="229"/>
      <c r="FJ42" s="229"/>
      <c r="FK42" s="229"/>
      <c r="FL42" s="229"/>
      <c r="FM42" s="229"/>
      <c r="FN42" s="229"/>
      <c r="FO42" s="229"/>
      <c r="FP42" s="229"/>
      <c r="FQ42" s="229"/>
      <c r="FR42" s="229"/>
      <c r="FS42" s="229"/>
      <c r="FT42" s="229"/>
      <c r="FU42" s="229"/>
      <c r="FV42" s="229"/>
      <c r="FW42" s="229"/>
      <c r="FX42" s="229"/>
      <c r="FY42" s="229"/>
      <c r="FZ42" s="229"/>
      <c r="GA42" s="229"/>
      <c r="GB42" s="229"/>
      <c r="GC42" s="229"/>
      <c r="GD42" s="229"/>
      <c r="GE42" s="229"/>
      <c r="GF42" s="229"/>
      <c r="GG42" s="229"/>
      <c r="GH42" s="229"/>
      <c r="GI42" s="229"/>
      <c r="GJ42" s="229"/>
      <c r="GK42" s="229"/>
      <c r="GL42" s="229"/>
      <c r="GM42" s="229"/>
      <c r="GN42" s="229"/>
      <c r="GO42" s="229"/>
      <c r="GP42" s="229"/>
      <c r="GQ42" s="229"/>
      <c r="GR42" s="229"/>
      <c r="GS42" s="229"/>
      <c r="GT42" s="229"/>
      <c r="GU42" s="229"/>
      <c r="GV42" s="229"/>
      <c r="GW42" s="229"/>
      <c r="GX42" s="229"/>
      <c r="GY42" s="229"/>
      <c r="GZ42" s="229"/>
      <c r="HA42" s="229"/>
      <c r="HB42" s="229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229"/>
      <c r="IS42" s="229"/>
      <c r="IT42" s="229"/>
      <c r="IU42" s="229"/>
      <c r="IV42" s="229"/>
    </row>
    <row r="43" spans="2:4" s="8" customFormat="1" ht="24" customHeight="1">
      <c r="B43" s="429" t="s">
        <v>30</v>
      </c>
      <c r="C43" s="429"/>
      <c r="D43" s="429"/>
    </row>
    <row r="44" spans="2:11" s="8" customFormat="1" ht="24" customHeight="1">
      <c r="B44" s="348"/>
      <c r="C44" s="348"/>
      <c r="D44" s="348"/>
      <c r="E44" s="348"/>
      <c r="F44" s="348"/>
      <c r="G44" s="348"/>
      <c r="H44" s="348"/>
      <c r="I44" s="348"/>
      <c r="J44" s="348"/>
      <c r="K44" s="348"/>
    </row>
    <row r="45" spans="2:11" s="8" customFormat="1" ht="24" customHeight="1">
      <c r="B45" s="348"/>
      <c r="C45" s="348"/>
      <c r="D45" s="348"/>
      <c r="E45" s="348"/>
      <c r="F45" s="348"/>
      <c r="G45" s="348"/>
      <c r="H45" s="348"/>
      <c r="I45" s="348"/>
      <c r="J45" s="348"/>
      <c r="K45" s="348"/>
    </row>
    <row r="46" spans="2:11" s="8" customFormat="1" ht="24" customHeight="1">
      <c r="B46" s="429" t="s">
        <v>50</v>
      </c>
      <c r="C46" s="429"/>
      <c r="D46" s="429"/>
      <c r="E46" s="429"/>
      <c r="F46" s="429"/>
      <c r="G46" s="429"/>
      <c r="H46" s="429"/>
      <c r="I46" s="429"/>
      <c r="J46" s="429"/>
      <c r="K46" s="429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9" t="s">
        <v>14</v>
      </c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24" customHeight="1">
      <c r="B49" s="430"/>
      <c r="C49" s="430"/>
      <c r="D49" s="430"/>
      <c r="E49" s="430"/>
      <c r="F49" s="430"/>
      <c r="G49" s="430"/>
      <c r="H49" s="430"/>
      <c r="I49" s="430"/>
      <c r="J49" s="430"/>
      <c r="K49" s="430"/>
    </row>
    <row r="50" spans="2:11" ht="24" customHeight="1">
      <c r="B50" s="430"/>
      <c r="C50" s="430"/>
      <c r="D50" s="430"/>
      <c r="E50" s="430"/>
      <c r="F50" s="430"/>
      <c r="G50" s="430"/>
      <c r="H50" s="430"/>
      <c r="I50" s="430"/>
      <c r="J50" s="430"/>
      <c r="K50" s="430"/>
    </row>
    <row r="51" spans="2:10" ht="24" customHeight="1">
      <c r="B51" s="429" t="s">
        <v>50</v>
      </c>
      <c r="C51" s="429"/>
      <c r="D51" s="429"/>
      <c r="E51" s="429"/>
      <c r="F51" s="429"/>
      <c r="G51" s="429"/>
      <c r="H51" s="429"/>
      <c r="I51" s="429"/>
      <c r="J51" s="429"/>
    </row>
    <row r="54" spans="2:11" ht="24.75" customHeight="1" hidden="1">
      <c r="B54" s="431" t="s">
        <v>92</v>
      </c>
      <c r="C54" s="431"/>
      <c r="D54" s="431"/>
      <c r="E54" s="431"/>
      <c r="F54" s="431"/>
      <c r="G54" s="431"/>
      <c r="H54" s="431"/>
      <c r="I54" s="431"/>
      <c r="J54" s="431"/>
      <c r="K54" s="431"/>
    </row>
    <row r="55" spans="2:11" ht="24.75" customHeight="1" hidden="1">
      <c r="B55" s="414" t="s">
        <v>51</v>
      </c>
      <c r="C55" s="416" t="s">
        <v>52</v>
      </c>
      <c r="D55" s="417"/>
      <c r="E55" s="417"/>
      <c r="F55" s="418"/>
      <c r="G55" s="422" t="s">
        <v>93</v>
      </c>
      <c r="H55" s="424" t="s">
        <v>94</v>
      </c>
      <c r="I55" s="424" t="s">
        <v>95</v>
      </c>
      <c r="J55" s="427" t="s">
        <v>96</v>
      </c>
      <c r="K55" s="398" t="s">
        <v>25</v>
      </c>
    </row>
    <row r="56" spans="2:11" ht="20.25" hidden="1">
      <c r="B56" s="415"/>
      <c r="C56" s="419"/>
      <c r="D56" s="420"/>
      <c r="E56" s="420"/>
      <c r="F56" s="421"/>
      <c r="G56" s="423"/>
      <c r="H56" s="425"/>
      <c r="I56" s="426"/>
      <c r="J56" s="428"/>
      <c r="K56" s="399"/>
    </row>
    <row r="57" spans="2:11" ht="27" customHeight="1" hidden="1">
      <c r="B57" s="376">
        <v>1</v>
      </c>
      <c r="C57" s="400" t="s">
        <v>54</v>
      </c>
      <c r="D57" s="401"/>
      <c r="E57" s="401"/>
      <c r="F57" s="402"/>
      <c r="G57" s="135"/>
      <c r="H57" s="136"/>
      <c r="I57" s="169"/>
      <c r="J57" s="137"/>
      <c r="K57" s="138"/>
    </row>
    <row r="58" spans="2:11" s="124" customFormat="1" ht="28.5" customHeight="1" hidden="1">
      <c r="B58" s="384"/>
      <c r="C58" s="403" t="s">
        <v>55</v>
      </c>
      <c r="D58" s="403"/>
      <c r="E58" s="403"/>
      <c r="F58" s="403"/>
      <c r="G58" s="404"/>
      <c r="H58" s="406"/>
      <c r="I58" s="408"/>
      <c r="J58" s="410"/>
      <c r="K58" s="412"/>
    </row>
    <row r="59" spans="2:11" s="124" customFormat="1" ht="28.5" customHeight="1" hidden="1">
      <c r="B59" s="384"/>
      <c r="C59" s="403" t="s">
        <v>56</v>
      </c>
      <c r="D59" s="403"/>
      <c r="E59" s="403"/>
      <c r="F59" s="403"/>
      <c r="G59" s="405"/>
      <c r="H59" s="407"/>
      <c r="I59" s="409"/>
      <c r="J59" s="411"/>
      <c r="K59" s="413"/>
    </row>
    <row r="60" spans="2:11" s="124" customFormat="1" ht="28.5" customHeight="1" hidden="1">
      <c r="B60" s="384"/>
      <c r="C60" s="397" t="s">
        <v>57</v>
      </c>
      <c r="D60" s="397"/>
      <c r="E60" s="397"/>
      <c r="F60" s="397"/>
      <c r="G60" s="139"/>
      <c r="H60" s="140"/>
      <c r="I60" s="129"/>
      <c r="J60" s="141"/>
      <c r="K60" s="142"/>
    </row>
    <row r="61" spans="2:11" s="124" customFormat="1" ht="43.5" customHeight="1" hidden="1">
      <c r="B61" s="384"/>
      <c r="C61" s="388" t="s">
        <v>58</v>
      </c>
      <c r="D61" s="388"/>
      <c r="E61" s="388"/>
      <c r="F61" s="388"/>
      <c r="G61" s="139"/>
      <c r="H61" s="140"/>
      <c r="I61" s="129"/>
      <c r="J61" s="141"/>
      <c r="K61" s="142"/>
    </row>
    <row r="62" spans="2:11" s="124" customFormat="1" ht="28.5" customHeight="1" hidden="1">
      <c r="B62" s="384"/>
      <c r="C62" s="388" t="s">
        <v>59</v>
      </c>
      <c r="D62" s="388"/>
      <c r="E62" s="388"/>
      <c r="F62" s="388"/>
      <c r="G62" s="139"/>
      <c r="H62" s="140"/>
      <c r="I62" s="129"/>
      <c r="J62" s="141"/>
      <c r="K62" s="142"/>
    </row>
    <row r="63" spans="2:11" s="124" customFormat="1" ht="28.5" customHeight="1" hidden="1">
      <c r="B63" s="384"/>
      <c r="C63" s="388" t="s">
        <v>60</v>
      </c>
      <c r="D63" s="388"/>
      <c r="E63" s="388"/>
      <c r="F63" s="388"/>
      <c r="G63" s="139"/>
      <c r="H63" s="140"/>
      <c r="I63" s="129"/>
      <c r="J63" s="141"/>
      <c r="K63" s="142"/>
    </row>
    <row r="64" spans="2:11" s="124" customFormat="1" ht="28.5" customHeight="1" hidden="1">
      <c r="B64" s="384"/>
      <c r="C64" s="388" t="s">
        <v>61</v>
      </c>
      <c r="D64" s="388"/>
      <c r="E64" s="388"/>
      <c r="F64" s="388"/>
      <c r="G64" s="139"/>
      <c r="H64" s="140"/>
      <c r="I64" s="129"/>
      <c r="J64" s="141"/>
      <c r="K64" s="142"/>
    </row>
    <row r="65" spans="2:11" s="124" customFormat="1" ht="28.5" customHeight="1" hidden="1">
      <c r="B65" s="384"/>
      <c r="C65" s="388" t="s">
        <v>62</v>
      </c>
      <c r="D65" s="388"/>
      <c r="E65" s="388"/>
      <c r="F65" s="388"/>
      <c r="G65" s="139"/>
      <c r="H65" s="140"/>
      <c r="I65" s="129"/>
      <c r="J65" s="141"/>
      <c r="K65" s="142"/>
    </row>
    <row r="66" spans="2:11" s="124" customFormat="1" ht="28.5" customHeight="1" hidden="1">
      <c r="B66" s="384"/>
      <c r="C66" s="388" t="s">
        <v>63</v>
      </c>
      <c r="D66" s="388"/>
      <c r="E66" s="388"/>
      <c r="F66" s="388"/>
      <c r="G66" s="139"/>
      <c r="H66" s="140"/>
      <c r="I66" s="129"/>
      <c r="J66" s="141"/>
      <c r="K66" s="142"/>
    </row>
    <row r="67" spans="2:11" s="147" customFormat="1" ht="70.5" customHeight="1" hidden="1">
      <c r="B67" s="384"/>
      <c r="C67" s="389" t="s">
        <v>64</v>
      </c>
      <c r="D67" s="389"/>
      <c r="E67" s="389"/>
      <c r="F67" s="389"/>
      <c r="G67" s="143"/>
      <c r="H67" s="144"/>
      <c r="I67" s="130"/>
      <c r="J67" s="145"/>
      <c r="K67" s="146"/>
    </row>
    <row r="68" spans="2:11" s="147" customFormat="1" ht="46.5" customHeight="1" hidden="1">
      <c r="B68" s="384"/>
      <c r="C68" s="389" t="s">
        <v>65</v>
      </c>
      <c r="D68" s="389"/>
      <c r="E68" s="389"/>
      <c r="F68" s="389"/>
      <c r="G68" s="143"/>
      <c r="H68" s="144"/>
      <c r="I68" s="130"/>
      <c r="J68" s="145"/>
      <c r="K68" s="146"/>
    </row>
    <row r="69" spans="2:11" s="124" customFormat="1" ht="30" customHeight="1" hidden="1">
      <c r="B69" s="377"/>
      <c r="C69" s="388" t="s">
        <v>66</v>
      </c>
      <c r="D69" s="388"/>
      <c r="E69" s="388"/>
      <c r="F69" s="388"/>
      <c r="G69" s="139"/>
      <c r="H69" s="140"/>
      <c r="I69" s="129"/>
      <c r="J69" s="141"/>
      <c r="K69" s="142"/>
    </row>
    <row r="70" spans="2:11" ht="27" customHeight="1" hidden="1">
      <c r="B70" s="390">
        <v>2</v>
      </c>
      <c r="C70" s="393" t="s">
        <v>67</v>
      </c>
      <c r="D70" s="394"/>
      <c r="E70" s="394"/>
      <c r="F70" s="395"/>
      <c r="G70" s="135"/>
      <c r="H70" s="136"/>
      <c r="I70" s="169"/>
      <c r="J70" s="137"/>
      <c r="K70" s="138"/>
    </row>
    <row r="71" spans="2:11" ht="30.75" customHeight="1" hidden="1">
      <c r="B71" s="391"/>
      <c r="C71" s="388" t="s">
        <v>68</v>
      </c>
      <c r="D71" s="388"/>
      <c r="E71" s="388"/>
      <c r="F71" s="388"/>
      <c r="G71" s="135"/>
      <c r="H71" s="136"/>
      <c r="I71" s="169"/>
      <c r="J71" s="137"/>
      <c r="K71" s="138"/>
    </row>
    <row r="72" spans="2:11" ht="30.75" customHeight="1" hidden="1">
      <c r="B72" s="391"/>
      <c r="C72" s="388" t="s">
        <v>69</v>
      </c>
      <c r="D72" s="388"/>
      <c r="E72" s="388"/>
      <c r="F72" s="388"/>
      <c r="G72" s="135"/>
      <c r="H72" s="136"/>
      <c r="I72" s="169"/>
      <c r="J72" s="137"/>
      <c r="K72" s="138"/>
    </row>
    <row r="73" spans="2:11" ht="30.75" customHeight="1" hidden="1">
      <c r="B73" s="392"/>
      <c r="C73" s="396" t="s">
        <v>70</v>
      </c>
      <c r="D73" s="396"/>
      <c r="E73" s="396"/>
      <c r="F73" s="396"/>
      <c r="G73" s="135"/>
      <c r="H73" s="136"/>
      <c r="I73" s="169"/>
      <c r="J73" s="137"/>
      <c r="K73" s="138"/>
    </row>
    <row r="74" spans="2:11" ht="27" customHeight="1" hidden="1">
      <c r="B74" s="376">
        <v>3</v>
      </c>
      <c r="C74" s="378" t="s">
        <v>71</v>
      </c>
      <c r="D74" s="379"/>
      <c r="E74" s="379"/>
      <c r="F74" s="380"/>
      <c r="G74" s="135"/>
      <c r="H74" s="136"/>
      <c r="I74" s="169"/>
      <c r="J74" s="137"/>
      <c r="K74" s="138"/>
    </row>
    <row r="75" spans="2:11" s="152" customFormat="1" ht="95.25" customHeight="1" hidden="1">
      <c r="B75" s="377"/>
      <c r="C75" s="381" t="s">
        <v>72</v>
      </c>
      <c r="D75" s="382"/>
      <c r="E75" s="382"/>
      <c r="F75" s="383"/>
      <c r="G75" s="148"/>
      <c r="H75" s="149"/>
      <c r="I75" s="131"/>
      <c r="J75" s="150"/>
      <c r="K75" s="151"/>
    </row>
    <row r="76" spans="2:11" ht="27" customHeight="1" hidden="1">
      <c r="B76" s="376">
        <v>4</v>
      </c>
      <c r="C76" s="385" t="s">
        <v>97</v>
      </c>
      <c r="D76" s="386"/>
      <c r="E76" s="386"/>
      <c r="F76" s="387"/>
      <c r="G76" s="135"/>
      <c r="H76" s="136"/>
      <c r="I76" s="169"/>
      <c r="J76" s="137"/>
      <c r="K76" s="138"/>
    </row>
    <row r="77" spans="2:11" ht="30.75" customHeight="1" hidden="1">
      <c r="B77" s="384"/>
      <c r="C77" s="370" t="s">
        <v>98</v>
      </c>
      <c r="D77" s="371"/>
      <c r="E77" s="371"/>
      <c r="F77" s="372"/>
      <c r="G77" s="135"/>
      <c r="H77" s="136"/>
      <c r="I77" s="169"/>
      <c r="J77" s="137"/>
      <c r="K77" s="138"/>
    </row>
    <row r="78" spans="2:11" ht="30.75" customHeight="1" hidden="1">
      <c r="B78" s="384"/>
      <c r="C78" s="370" t="s">
        <v>99</v>
      </c>
      <c r="D78" s="371"/>
      <c r="E78" s="371"/>
      <c r="F78" s="372"/>
      <c r="G78" s="135"/>
      <c r="H78" s="136"/>
      <c r="I78" s="169"/>
      <c r="J78" s="137"/>
      <c r="K78" s="138"/>
    </row>
    <row r="79" spans="2:11" ht="30.75" customHeight="1" hidden="1">
      <c r="B79" s="384"/>
      <c r="C79" s="370" t="s">
        <v>100</v>
      </c>
      <c r="D79" s="371"/>
      <c r="E79" s="371"/>
      <c r="F79" s="372"/>
      <c r="G79" s="135"/>
      <c r="H79" s="136"/>
      <c r="I79" s="169"/>
      <c r="J79" s="137"/>
      <c r="K79" s="138"/>
    </row>
    <row r="80" spans="2:11" ht="30.75" customHeight="1" hidden="1">
      <c r="B80" s="384"/>
      <c r="C80" s="370" t="s">
        <v>101</v>
      </c>
      <c r="D80" s="371"/>
      <c r="E80" s="371"/>
      <c r="F80" s="372"/>
      <c r="G80" s="135"/>
      <c r="H80" s="136"/>
      <c r="I80" s="169"/>
      <c r="J80" s="137"/>
      <c r="K80" s="138"/>
    </row>
    <row r="81" spans="2:11" ht="30.75" customHeight="1" hidden="1">
      <c r="B81" s="384"/>
      <c r="C81" s="370" t="s">
        <v>102</v>
      </c>
      <c r="D81" s="371"/>
      <c r="E81" s="371"/>
      <c r="F81" s="372"/>
      <c r="G81" s="135"/>
      <c r="H81" s="136"/>
      <c r="I81" s="169"/>
      <c r="J81" s="137"/>
      <c r="K81" s="138"/>
    </row>
    <row r="82" spans="2:11" ht="30.75" customHeight="1" hidden="1">
      <c r="B82" s="377"/>
      <c r="C82" s="370" t="s">
        <v>103</v>
      </c>
      <c r="D82" s="371"/>
      <c r="E82" s="371"/>
      <c r="F82" s="372"/>
      <c r="G82" s="153"/>
      <c r="H82" s="136"/>
      <c r="I82" s="154"/>
      <c r="J82" s="155"/>
      <c r="K82" s="156"/>
    </row>
    <row r="83" spans="3:11" ht="27" customHeight="1" hidden="1">
      <c r="C83" s="373" t="s">
        <v>104</v>
      </c>
      <c r="D83" s="374"/>
      <c r="E83" s="374"/>
      <c r="F83" s="375"/>
      <c r="G83" s="157">
        <f>SUM(G57:G82)</f>
        <v>0</v>
      </c>
      <c r="H83" s="157">
        <f>SUM(H57:H82)</f>
        <v>0</v>
      </c>
      <c r="I83" s="158" t="e">
        <f>H83*100/G83</f>
        <v>#DIV/0!</v>
      </c>
      <c r="J83" s="157">
        <f>SUM(J57:J82)</f>
        <v>0</v>
      </c>
      <c r="K83" s="158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2024-04-10T05:57:01Z</dcterms:modified>
  <cp:category/>
  <cp:version/>
  <cp:contentType/>
  <cp:contentStatus/>
</cp:coreProperties>
</file>