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2.1 สนผ." sheetId="2" r:id="rId2"/>
    <sheet name="2.2 สนผ." sheetId="3" r:id="rId3"/>
    <sheet name="3.4 (สบท., สกค.)" sheetId="4" r:id="rId4"/>
    <sheet name="3.5 สวร." sheetId="5" r:id="rId5"/>
    <sheet name="3.6  สบพ., สนผ." sheetId="6" r:id="rId6"/>
    <sheet name="4.1 สนผ." sheetId="7" r:id="rId7"/>
    <sheet name="4.2 สนผ.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2">#REF!</definedName>
    <definedName name="__for11" localSheetId="3">#REF!</definedName>
    <definedName name="__for11" localSheetId="4">#REF!</definedName>
    <definedName name="__for11" localSheetId="5">#REF!</definedName>
    <definedName name="__for11" localSheetId="6">#REF!</definedName>
    <definedName name="__for11" localSheetId="7">#REF!</definedName>
    <definedName name="__for11">#REF!</definedName>
    <definedName name="__for12" localSheetId="2">#REF!</definedName>
    <definedName name="__for12" localSheetId="3">#REF!</definedName>
    <definedName name="__for12" localSheetId="4">#REF!</definedName>
    <definedName name="__for12" localSheetId="5">#REF!</definedName>
    <definedName name="__for12" localSheetId="6">#REF!</definedName>
    <definedName name="__for12" localSheetId="7">#REF!</definedName>
    <definedName name="__for12">#REF!</definedName>
    <definedName name="__for13" localSheetId="2">#REF!</definedName>
    <definedName name="__for13" localSheetId="3">#REF!</definedName>
    <definedName name="__for13" localSheetId="4">#REF!</definedName>
    <definedName name="__for13" localSheetId="5">#REF!</definedName>
    <definedName name="__for13" localSheetId="6">#REF!</definedName>
    <definedName name="__for13" localSheetId="7">#REF!</definedName>
    <definedName name="__for13">#REF!</definedName>
    <definedName name="__for17" localSheetId="2">#REF!</definedName>
    <definedName name="__for17" localSheetId="3">#REF!</definedName>
    <definedName name="__for17" localSheetId="4">#REF!</definedName>
    <definedName name="__for17" localSheetId="5">#REF!</definedName>
    <definedName name="__for17" localSheetId="6">#REF!</definedName>
    <definedName name="__for17" localSheetId="7">#REF!</definedName>
    <definedName name="__for17">#REF!</definedName>
    <definedName name="__for5" localSheetId="2">#REF!</definedName>
    <definedName name="__for5" localSheetId="3">#REF!</definedName>
    <definedName name="__for5" localSheetId="4">#REF!</definedName>
    <definedName name="__for5" localSheetId="5">#REF!</definedName>
    <definedName name="__for5" localSheetId="6">#REF!</definedName>
    <definedName name="__for5" localSheetId="7">#REF!</definedName>
    <definedName name="__for5">#REF!</definedName>
    <definedName name="__for6" localSheetId="2">#REF!</definedName>
    <definedName name="__for6" localSheetId="3">#REF!</definedName>
    <definedName name="__for6" localSheetId="4">#REF!</definedName>
    <definedName name="__for6" localSheetId="5">#REF!</definedName>
    <definedName name="__for6" localSheetId="6">#REF!</definedName>
    <definedName name="__for6" localSheetId="7">#REF!</definedName>
    <definedName name="__for6">#REF!</definedName>
    <definedName name="__for8" localSheetId="2">#REF!</definedName>
    <definedName name="__for8" localSheetId="3">#REF!</definedName>
    <definedName name="__for8" localSheetId="4">#REF!</definedName>
    <definedName name="__for8" localSheetId="5">#REF!</definedName>
    <definedName name="__for8" localSheetId="6">#REF!</definedName>
    <definedName name="__for8" localSheetId="7">#REF!</definedName>
    <definedName name="__for8">#REF!</definedName>
    <definedName name="__for9" localSheetId="2">#REF!</definedName>
    <definedName name="__for9" localSheetId="3">#REF!</definedName>
    <definedName name="__for9" localSheetId="4">#REF!</definedName>
    <definedName name="__for9" localSheetId="5">#REF!</definedName>
    <definedName name="__for9" localSheetId="6">#REF!</definedName>
    <definedName name="__for9" localSheetId="7">#REF!</definedName>
    <definedName name="__for9">#REF!</definedName>
    <definedName name="_for10">'[1]8'!$X$7</definedName>
    <definedName name="_for11" localSheetId="2">#REF!</definedName>
    <definedName name="_for11" localSheetId="3">#REF!</definedName>
    <definedName name="_for11" localSheetId="4">#REF!</definedName>
    <definedName name="_for11" localSheetId="5">#REF!</definedName>
    <definedName name="_for11" localSheetId="6">#REF!</definedName>
    <definedName name="_for11" localSheetId="7">#REF!</definedName>
    <definedName name="_for11">#REF!</definedName>
    <definedName name="_for12" localSheetId="2">#REF!</definedName>
    <definedName name="_for12" localSheetId="3">#REF!</definedName>
    <definedName name="_for12" localSheetId="4">#REF!</definedName>
    <definedName name="_for12" localSheetId="5">#REF!</definedName>
    <definedName name="_for12" localSheetId="6">#REF!</definedName>
    <definedName name="_for12" localSheetId="7">#REF!</definedName>
    <definedName name="_for12">#REF!</definedName>
    <definedName name="_for13" localSheetId="2">#REF!</definedName>
    <definedName name="_for13" localSheetId="3">#REF!</definedName>
    <definedName name="_for13" localSheetId="4">#REF!</definedName>
    <definedName name="_for13" localSheetId="5">#REF!</definedName>
    <definedName name="_for13" localSheetId="6">#REF!</definedName>
    <definedName name="_for13" localSheetId="7">#REF!</definedName>
    <definedName name="_for13">#REF!</definedName>
    <definedName name="_for14">'[1]12'!$X$7</definedName>
    <definedName name="_for17" localSheetId="2">#REF!</definedName>
    <definedName name="_for17" localSheetId="3">#REF!</definedName>
    <definedName name="_for17" localSheetId="4">#REF!</definedName>
    <definedName name="_for17" localSheetId="5">#REF!</definedName>
    <definedName name="_for17" localSheetId="6">#REF!</definedName>
    <definedName name="_for17" localSheetId="7">#REF!</definedName>
    <definedName name="_for17">#REF!</definedName>
    <definedName name="_for5" localSheetId="2">#REF!</definedName>
    <definedName name="_for5" localSheetId="3">#REF!</definedName>
    <definedName name="_for5" localSheetId="4">#REF!</definedName>
    <definedName name="_for5" localSheetId="5">#REF!</definedName>
    <definedName name="_for5" localSheetId="6">#REF!</definedName>
    <definedName name="_for5" localSheetId="7">#REF!</definedName>
    <definedName name="_for5">#REF!</definedName>
    <definedName name="_for6" localSheetId="2">#REF!</definedName>
    <definedName name="_for6" localSheetId="3">#REF!</definedName>
    <definedName name="_for6" localSheetId="4">#REF!</definedName>
    <definedName name="_for6" localSheetId="5">#REF!</definedName>
    <definedName name="_for6" localSheetId="6">#REF!</definedName>
    <definedName name="_for6" localSheetId="7">#REF!</definedName>
    <definedName name="_for6">#REF!</definedName>
    <definedName name="_for8" localSheetId="2">#REF!</definedName>
    <definedName name="_for8" localSheetId="3">#REF!</definedName>
    <definedName name="_for8" localSheetId="4">#REF!</definedName>
    <definedName name="_for8" localSheetId="5">#REF!</definedName>
    <definedName name="_for8" localSheetId="6">#REF!</definedName>
    <definedName name="_for8" localSheetId="7">#REF!</definedName>
    <definedName name="_for8">#REF!</definedName>
    <definedName name="_for9" localSheetId="2">#REF!</definedName>
    <definedName name="_for9" localSheetId="3">#REF!</definedName>
    <definedName name="_for9" localSheetId="4">#REF!</definedName>
    <definedName name="_for9" localSheetId="5">#REF!</definedName>
    <definedName name="_for9" localSheetId="6">#REF!</definedName>
    <definedName name="_for9" localSheetId="7">#REF!</definedName>
    <definedName name="_for9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>#REF!</definedName>
    <definedName name="data10">'[1]8'!$A$7</definedName>
    <definedName name="data10.2" localSheetId="2">#REF!</definedName>
    <definedName name="data10.2" localSheetId="3">#REF!</definedName>
    <definedName name="data10.2" localSheetId="4">#REF!</definedName>
    <definedName name="data10.2" localSheetId="5">#REF!</definedName>
    <definedName name="data10.2" localSheetId="6">#REF!</definedName>
    <definedName name="data10.2" localSheetId="7">#REF!</definedName>
    <definedName name="data10.2">#REF!</definedName>
    <definedName name="data11" localSheetId="2">#REF!</definedName>
    <definedName name="data11" localSheetId="3">#REF!</definedName>
    <definedName name="data11" localSheetId="4">#REF!</definedName>
    <definedName name="data11" localSheetId="5">#REF!</definedName>
    <definedName name="data11" localSheetId="6">#REF!</definedName>
    <definedName name="data11" localSheetId="7">#REF!</definedName>
    <definedName name="data11">#REF!</definedName>
    <definedName name="data12" localSheetId="2">#REF!</definedName>
    <definedName name="data12" localSheetId="3">#REF!</definedName>
    <definedName name="data12" localSheetId="4">#REF!</definedName>
    <definedName name="data12" localSheetId="5">#REF!</definedName>
    <definedName name="data12" localSheetId="6">#REF!</definedName>
    <definedName name="data12" localSheetId="7">#REF!</definedName>
    <definedName name="data12">#REF!</definedName>
    <definedName name="data13" localSheetId="2">#REF!</definedName>
    <definedName name="data13" localSheetId="3">#REF!</definedName>
    <definedName name="data13" localSheetId="4">#REF!</definedName>
    <definedName name="data13" localSheetId="5">#REF!</definedName>
    <definedName name="data13" localSheetId="6">#REF!</definedName>
    <definedName name="data13" localSheetId="7">#REF!</definedName>
    <definedName name="data13">#REF!</definedName>
    <definedName name="data13.1" localSheetId="2">#REF!</definedName>
    <definedName name="data13.1" localSheetId="3">#REF!</definedName>
    <definedName name="data13.1" localSheetId="4">#REF!</definedName>
    <definedName name="data13.1" localSheetId="5">#REF!</definedName>
    <definedName name="data13.1" localSheetId="6">#REF!</definedName>
    <definedName name="data13.1" localSheetId="7">#REF!</definedName>
    <definedName name="data13.1">#REF!</definedName>
    <definedName name="data13.2" localSheetId="2">#REF!</definedName>
    <definedName name="data13.2" localSheetId="3">#REF!</definedName>
    <definedName name="data13.2" localSheetId="4">#REF!</definedName>
    <definedName name="data13.2" localSheetId="5">#REF!</definedName>
    <definedName name="data13.2" localSheetId="6">#REF!</definedName>
    <definedName name="data13.2" localSheetId="7">#REF!</definedName>
    <definedName name="data13.2">#REF!</definedName>
    <definedName name="data13.3" localSheetId="2">#REF!</definedName>
    <definedName name="data13.3" localSheetId="3">#REF!</definedName>
    <definedName name="data13.3" localSheetId="4">#REF!</definedName>
    <definedName name="data13.3" localSheetId="5">#REF!</definedName>
    <definedName name="data13.3" localSheetId="6">#REF!</definedName>
    <definedName name="data13.3" localSheetId="7">#REF!</definedName>
    <definedName name="data13.3">#REF!</definedName>
    <definedName name="data14">'[1]12'!$A$7</definedName>
    <definedName name="data17" localSheetId="2">#REF!</definedName>
    <definedName name="data17" localSheetId="3">#REF!</definedName>
    <definedName name="data17" localSheetId="4">#REF!</definedName>
    <definedName name="data17" localSheetId="5">#REF!</definedName>
    <definedName name="data17" localSheetId="6">#REF!</definedName>
    <definedName name="data17" localSheetId="7">#REF!</definedName>
    <definedName name="data17">#REF!</definedName>
    <definedName name="data2_2_1" localSheetId="2">#REF!</definedName>
    <definedName name="data2_2_1" localSheetId="3">#REF!</definedName>
    <definedName name="data2_2_1" localSheetId="4">#REF!</definedName>
    <definedName name="data2_2_1" localSheetId="5">#REF!</definedName>
    <definedName name="data2_2_1" localSheetId="6">#REF!</definedName>
    <definedName name="data2_2_1" localSheetId="7">#REF!</definedName>
    <definedName name="data2_2_1">#REF!</definedName>
    <definedName name="data4_1">'[1]3.1'!$A$7</definedName>
    <definedName name="data5" localSheetId="2">#REF!</definedName>
    <definedName name="data5" localSheetId="3">#REF!</definedName>
    <definedName name="data5" localSheetId="4">#REF!</definedName>
    <definedName name="data5" localSheetId="5">#REF!</definedName>
    <definedName name="data5" localSheetId="6">#REF!</definedName>
    <definedName name="data5" localSheetId="7">#REF!</definedName>
    <definedName name="data5">#REF!</definedName>
    <definedName name="data5.1" localSheetId="2">#REF!</definedName>
    <definedName name="data5.1" localSheetId="3">#REF!</definedName>
    <definedName name="data5.1" localSheetId="4">#REF!</definedName>
    <definedName name="data5.1" localSheetId="5">#REF!</definedName>
    <definedName name="data5.1" localSheetId="6">#REF!</definedName>
    <definedName name="data5.1" localSheetId="7">#REF!</definedName>
    <definedName name="data5.1">#REF!</definedName>
    <definedName name="data6" localSheetId="2">#REF!</definedName>
    <definedName name="data6" localSheetId="3">#REF!</definedName>
    <definedName name="data6" localSheetId="4">#REF!</definedName>
    <definedName name="data6" localSheetId="5">#REF!</definedName>
    <definedName name="data6" localSheetId="6">#REF!</definedName>
    <definedName name="data6" localSheetId="7">#REF!</definedName>
    <definedName name="data6">#REF!</definedName>
    <definedName name="data7.1" localSheetId="2">#REF!</definedName>
    <definedName name="data7.1" localSheetId="3">#REF!</definedName>
    <definedName name="data7.1" localSheetId="4">#REF!</definedName>
    <definedName name="data7.1" localSheetId="5">#REF!</definedName>
    <definedName name="data7.1" localSheetId="6">#REF!</definedName>
    <definedName name="data7.1" localSheetId="7">#REF!</definedName>
    <definedName name="data7.1">#REF!</definedName>
    <definedName name="data7.2.1" localSheetId="2">#REF!</definedName>
    <definedName name="data7.2.1" localSheetId="3">#REF!</definedName>
    <definedName name="data7.2.1" localSheetId="4">#REF!</definedName>
    <definedName name="data7.2.1" localSheetId="5">#REF!</definedName>
    <definedName name="data7.2.1" localSheetId="6">#REF!</definedName>
    <definedName name="data7.2.1" localSheetId="7">#REF!</definedName>
    <definedName name="data7.2.1">#REF!</definedName>
    <definedName name="data7.2.2" localSheetId="2">#REF!</definedName>
    <definedName name="data7.2.2" localSheetId="3">#REF!</definedName>
    <definedName name="data7.2.2" localSheetId="4">#REF!</definedName>
    <definedName name="data7.2.2" localSheetId="5">#REF!</definedName>
    <definedName name="data7.2.2" localSheetId="6">#REF!</definedName>
    <definedName name="data7.2.2" localSheetId="7">#REF!</definedName>
    <definedName name="data7.2.2">#REF!</definedName>
    <definedName name="data7.2.3" localSheetId="2">#REF!</definedName>
    <definedName name="data7.2.3" localSheetId="3">#REF!</definedName>
    <definedName name="data7.2.3" localSheetId="4">#REF!</definedName>
    <definedName name="data7.2.3" localSheetId="5">#REF!</definedName>
    <definedName name="data7.2.3" localSheetId="6">#REF!</definedName>
    <definedName name="data7.2.3" localSheetId="7">#REF!</definedName>
    <definedName name="data7.2.3">#REF!</definedName>
    <definedName name="data8" localSheetId="2">#REF!</definedName>
    <definedName name="data8" localSheetId="3">#REF!</definedName>
    <definedName name="data8" localSheetId="4">#REF!</definedName>
    <definedName name="data8" localSheetId="5">#REF!</definedName>
    <definedName name="data8" localSheetId="6">#REF!</definedName>
    <definedName name="data8" localSheetId="7">#REF!</definedName>
    <definedName name="data8">#REF!</definedName>
    <definedName name="data8a" localSheetId="2">#REF!</definedName>
    <definedName name="data8a" localSheetId="3">#REF!</definedName>
    <definedName name="data8a" localSheetId="4">#REF!</definedName>
    <definedName name="data8a" localSheetId="5">#REF!</definedName>
    <definedName name="data8a" localSheetId="6">#REF!</definedName>
    <definedName name="data8a" localSheetId="7">#REF!</definedName>
    <definedName name="data8a">#REF!</definedName>
    <definedName name="data8i" localSheetId="2">#REF!</definedName>
    <definedName name="data8i" localSheetId="3">#REF!</definedName>
    <definedName name="data8i" localSheetId="4">#REF!</definedName>
    <definedName name="data8i" localSheetId="5">#REF!</definedName>
    <definedName name="data8i" localSheetId="6">#REF!</definedName>
    <definedName name="data8i" localSheetId="7">#REF!</definedName>
    <definedName name="data8i">#REF!</definedName>
    <definedName name="data9" localSheetId="2">#REF!</definedName>
    <definedName name="data9" localSheetId="3">#REF!</definedName>
    <definedName name="data9" localSheetId="4">#REF!</definedName>
    <definedName name="data9" localSheetId="5">#REF!</definedName>
    <definedName name="data9" localSheetId="6">#REF!</definedName>
    <definedName name="data9" localSheetId="7">#REF!</definedName>
    <definedName name="data9">#REF!</definedName>
    <definedName name="data9.3" localSheetId="2">#REF!</definedName>
    <definedName name="data9.3" localSheetId="3">#REF!</definedName>
    <definedName name="data9.3" localSheetId="4">#REF!</definedName>
    <definedName name="data9.3" localSheetId="5">#REF!</definedName>
    <definedName name="data9.3" localSheetId="6">#REF!</definedName>
    <definedName name="data9.3" localSheetId="7">#REF!</definedName>
    <definedName name="data9.3">#REF!</definedName>
    <definedName name="datacg" localSheetId="2">#REF!</definedName>
    <definedName name="datacg" localSheetId="3">#REF!</definedName>
    <definedName name="datacg" localSheetId="4">#REF!</definedName>
    <definedName name="datacg" localSheetId="5">#REF!</definedName>
    <definedName name="datacg" localSheetId="6">#REF!</definedName>
    <definedName name="datacg" localSheetId="7">#REF!</definedName>
    <definedName name="datacg">#REF!</definedName>
    <definedName name="for10.2" localSheetId="2">#REF!</definedName>
    <definedName name="for10.2" localSheetId="3">#REF!</definedName>
    <definedName name="for10.2" localSheetId="4">#REF!</definedName>
    <definedName name="for10.2" localSheetId="5">#REF!</definedName>
    <definedName name="for10.2" localSheetId="6">#REF!</definedName>
    <definedName name="for10.2" localSheetId="7">#REF!</definedName>
    <definedName name="for10.2">#REF!</definedName>
    <definedName name="for13.1" localSheetId="2">#REF!</definedName>
    <definedName name="for13.1" localSheetId="3">#REF!</definedName>
    <definedName name="for13.1" localSheetId="4">#REF!</definedName>
    <definedName name="for13.1" localSheetId="5">#REF!</definedName>
    <definedName name="for13.1" localSheetId="6">#REF!</definedName>
    <definedName name="for13.1" localSheetId="7">#REF!</definedName>
    <definedName name="for13.1">#REF!</definedName>
    <definedName name="for13.2" localSheetId="2">#REF!</definedName>
    <definedName name="for13.2" localSheetId="3">#REF!</definedName>
    <definedName name="for13.2" localSheetId="4">#REF!</definedName>
    <definedName name="for13.2" localSheetId="5">#REF!</definedName>
    <definedName name="for13.2" localSheetId="6">#REF!</definedName>
    <definedName name="for13.2" localSheetId="7">#REF!</definedName>
    <definedName name="for13.2">#REF!</definedName>
    <definedName name="for13.3" localSheetId="2">#REF!</definedName>
    <definedName name="for13.3" localSheetId="3">#REF!</definedName>
    <definedName name="for13.3" localSheetId="4">#REF!</definedName>
    <definedName name="for13.3" localSheetId="5">#REF!</definedName>
    <definedName name="for13.3" localSheetId="6">#REF!</definedName>
    <definedName name="for13.3" localSheetId="7">#REF!</definedName>
    <definedName name="for13.3">#REF!</definedName>
    <definedName name="for2_2_1" localSheetId="2">#REF!</definedName>
    <definedName name="for2_2_1" localSheetId="3">#REF!</definedName>
    <definedName name="for2_2_1" localSheetId="4">#REF!</definedName>
    <definedName name="for2_2_1" localSheetId="5">#REF!</definedName>
    <definedName name="for2_2_1" localSheetId="6">#REF!</definedName>
    <definedName name="for2_2_1" localSheetId="7">#REF!</definedName>
    <definedName name="for2_2_1">#REF!</definedName>
    <definedName name="for4_1">'[1]3.1'!$X$7</definedName>
    <definedName name="for5.1" localSheetId="2">#REF!</definedName>
    <definedName name="for5.1" localSheetId="3">#REF!</definedName>
    <definedName name="for5.1" localSheetId="4">#REF!</definedName>
    <definedName name="for5.1" localSheetId="5">#REF!</definedName>
    <definedName name="for5.1" localSheetId="6">#REF!</definedName>
    <definedName name="for5.1" localSheetId="7">#REF!</definedName>
    <definedName name="for5.1">#REF!</definedName>
    <definedName name="for7.1" localSheetId="2">#REF!</definedName>
    <definedName name="for7.1" localSheetId="3">#REF!</definedName>
    <definedName name="for7.1" localSheetId="4">#REF!</definedName>
    <definedName name="for7.1" localSheetId="5">#REF!</definedName>
    <definedName name="for7.1" localSheetId="6">#REF!</definedName>
    <definedName name="for7.1" localSheetId="7">#REF!</definedName>
    <definedName name="for7.1">#REF!</definedName>
    <definedName name="for7.2.1" localSheetId="2">#REF!</definedName>
    <definedName name="for7.2.1" localSheetId="3">#REF!</definedName>
    <definedName name="for7.2.1" localSheetId="4">#REF!</definedName>
    <definedName name="for7.2.1" localSheetId="5">#REF!</definedName>
    <definedName name="for7.2.1" localSheetId="6">#REF!</definedName>
    <definedName name="for7.2.1" localSheetId="7">#REF!</definedName>
    <definedName name="for7.2.1">#REF!</definedName>
    <definedName name="for7.2.2" localSheetId="2">#REF!</definedName>
    <definedName name="for7.2.2" localSheetId="3">#REF!</definedName>
    <definedName name="for7.2.2" localSheetId="4">#REF!</definedName>
    <definedName name="for7.2.2" localSheetId="5">#REF!</definedName>
    <definedName name="for7.2.2" localSheetId="6">#REF!</definedName>
    <definedName name="for7.2.2" localSheetId="7">#REF!</definedName>
    <definedName name="for7.2.2">#REF!</definedName>
    <definedName name="for7.2.3" localSheetId="2">#REF!</definedName>
    <definedName name="for7.2.3" localSheetId="3">#REF!</definedName>
    <definedName name="for7.2.3" localSheetId="4">#REF!</definedName>
    <definedName name="for7.2.3" localSheetId="5">#REF!</definedName>
    <definedName name="for7.2.3" localSheetId="6">#REF!</definedName>
    <definedName name="for7.2.3" localSheetId="7">#REF!</definedName>
    <definedName name="for7.2.3">#REF!</definedName>
    <definedName name="for8a" localSheetId="2">#REF!</definedName>
    <definedName name="for8a" localSheetId="3">#REF!</definedName>
    <definedName name="for8a" localSheetId="4">#REF!</definedName>
    <definedName name="for8a" localSheetId="5">#REF!</definedName>
    <definedName name="for8a" localSheetId="6">#REF!</definedName>
    <definedName name="for8a" localSheetId="7">#REF!</definedName>
    <definedName name="for8a">#REF!</definedName>
    <definedName name="for8i" localSheetId="2">#REF!</definedName>
    <definedName name="for8i" localSheetId="3">#REF!</definedName>
    <definedName name="for8i" localSheetId="4">#REF!</definedName>
    <definedName name="for8i" localSheetId="5">#REF!</definedName>
    <definedName name="for8i" localSheetId="6">#REF!</definedName>
    <definedName name="for8i" localSheetId="7">#REF!</definedName>
    <definedName name="for8i">#REF!</definedName>
    <definedName name="for9.3" localSheetId="2">#REF!</definedName>
    <definedName name="for9.3" localSheetId="3">#REF!</definedName>
    <definedName name="for9.3" localSheetId="4">#REF!</definedName>
    <definedName name="for9.3" localSheetId="5">#REF!</definedName>
    <definedName name="for9.3" localSheetId="6">#REF!</definedName>
    <definedName name="for9.3" localSheetId="7">#REF!</definedName>
    <definedName name="for9.3">#REF!</definedName>
    <definedName name="forcg" localSheetId="2">#REF!</definedName>
    <definedName name="forcg" localSheetId="3">#REF!</definedName>
    <definedName name="forcg" localSheetId="4">#REF!</definedName>
    <definedName name="forcg" localSheetId="5">#REF!</definedName>
    <definedName name="forcg" localSheetId="6">#REF!</definedName>
    <definedName name="forcg" localSheetId="7">#REF!</definedName>
    <definedName name="forcg">#REF!</definedName>
    <definedName name="formulation" localSheetId="2">#REF!</definedName>
    <definedName name="formulation" localSheetId="3">#REF!</definedName>
    <definedName name="formulation" localSheetId="4">#REF!</definedName>
    <definedName name="formulation" localSheetId="5">#REF!</definedName>
    <definedName name="formulation" localSheetId="6">#REF!</definedName>
    <definedName name="formulation" localSheetId="7">#REF!</definedName>
    <definedName name="formulation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 localSheetId="6">#REF!</definedName>
    <definedName name="note" localSheetId="7">#REF!</definedName>
    <definedName name="note">#REF!</definedName>
    <definedName name="note1" localSheetId="2">#REF!</definedName>
    <definedName name="note1" localSheetId="3">#REF!</definedName>
    <definedName name="note1" localSheetId="4">#REF!</definedName>
    <definedName name="note1" localSheetId="5">#REF!</definedName>
    <definedName name="note1" localSheetId="6">#REF!</definedName>
    <definedName name="note1" localSheetId="7">#REF!</definedName>
    <definedName name="note1">#REF!</definedName>
    <definedName name="note10">'[1]8'!$AL$7</definedName>
    <definedName name="note10.2" localSheetId="2">#REF!</definedName>
    <definedName name="note10.2" localSheetId="3">#REF!</definedName>
    <definedName name="note10.2" localSheetId="4">#REF!</definedName>
    <definedName name="note10.2" localSheetId="5">#REF!</definedName>
    <definedName name="note10.2" localSheetId="6">#REF!</definedName>
    <definedName name="note10.2" localSheetId="7">#REF!</definedName>
    <definedName name="note10.2">#REF!</definedName>
    <definedName name="note11" localSheetId="2">#REF!</definedName>
    <definedName name="note11" localSheetId="3">#REF!</definedName>
    <definedName name="note11" localSheetId="4">#REF!</definedName>
    <definedName name="note11" localSheetId="5">#REF!</definedName>
    <definedName name="note11" localSheetId="6">#REF!</definedName>
    <definedName name="note11" localSheetId="7">#REF!</definedName>
    <definedName name="note11">#REF!</definedName>
    <definedName name="note12" localSheetId="2">#REF!</definedName>
    <definedName name="note12" localSheetId="3">#REF!</definedName>
    <definedName name="note12" localSheetId="4">#REF!</definedName>
    <definedName name="note12" localSheetId="5">#REF!</definedName>
    <definedName name="note12" localSheetId="6">#REF!</definedName>
    <definedName name="note12" localSheetId="7">#REF!</definedName>
    <definedName name="note12">#REF!</definedName>
    <definedName name="note13">'[1]11'!$AL$7</definedName>
    <definedName name="note13.1" localSheetId="2">#REF!</definedName>
    <definedName name="note13.1" localSheetId="3">#REF!</definedName>
    <definedName name="note13.1" localSheetId="4">#REF!</definedName>
    <definedName name="note13.1" localSheetId="5">#REF!</definedName>
    <definedName name="note13.1" localSheetId="6">#REF!</definedName>
    <definedName name="note13.1" localSheetId="7">#REF!</definedName>
    <definedName name="note13.1">#REF!</definedName>
    <definedName name="note13.2" localSheetId="2">#REF!</definedName>
    <definedName name="note13.2" localSheetId="3">#REF!</definedName>
    <definedName name="note13.2" localSheetId="4">#REF!</definedName>
    <definedName name="note13.2" localSheetId="5">#REF!</definedName>
    <definedName name="note13.2" localSheetId="6">#REF!</definedName>
    <definedName name="note13.2" localSheetId="7">#REF!</definedName>
    <definedName name="note13.2">#REF!</definedName>
    <definedName name="note13.3" localSheetId="2">#REF!</definedName>
    <definedName name="note13.3" localSheetId="3">#REF!</definedName>
    <definedName name="note13.3" localSheetId="4">#REF!</definedName>
    <definedName name="note13.3" localSheetId="5">#REF!</definedName>
    <definedName name="note13.3" localSheetId="6">#REF!</definedName>
    <definedName name="note13.3" localSheetId="7">#REF!</definedName>
    <definedName name="note13.3">#REF!</definedName>
    <definedName name="note14" localSheetId="2">#REF!</definedName>
    <definedName name="note14" localSheetId="3">#REF!</definedName>
    <definedName name="note14" localSheetId="4">#REF!</definedName>
    <definedName name="note14" localSheetId="5">#REF!</definedName>
    <definedName name="note14" localSheetId="6">#REF!</definedName>
    <definedName name="note14" localSheetId="7">#REF!</definedName>
    <definedName name="note14">#REF!</definedName>
    <definedName name="note16" localSheetId="2">#REF!</definedName>
    <definedName name="note16" localSheetId="3">#REF!</definedName>
    <definedName name="note16" localSheetId="4">#REF!</definedName>
    <definedName name="note16" localSheetId="5">#REF!</definedName>
    <definedName name="note16" localSheetId="6">#REF!</definedName>
    <definedName name="note16" localSheetId="7">#REF!</definedName>
    <definedName name="note16">#REF!</definedName>
    <definedName name="note17" localSheetId="2">#REF!</definedName>
    <definedName name="note17" localSheetId="3">#REF!</definedName>
    <definedName name="note17" localSheetId="4">#REF!</definedName>
    <definedName name="note17" localSheetId="5">#REF!</definedName>
    <definedName name="note17" localSheetId="6">#REF!</definedName>
    <definedName name="note17" localSheetId="7">#REF!</definedName>
    <definedName name="note17">#REF!</definedName>
    <definedName name="note2_2_1" localSheetId="2">#REF!</definedName>
    <definedName name="note2_2_1" localSheetId="3">#REF!</definedName>
    <definedName name="note2_2_1" localSheetId="4">#REF!</definedName>
    <definedName name="note2_2_1" localSheetId="5">#REF!</definedName>
    <definedName name="note2_2_1" localSheetId="6">#REF!</definedName>
    <definedName name="note2_2_1" localSheetId="7">#REF!</definedName>
    <definedName name="note2_2_1">#REF!</definedName>
    <definedName name="note3.6" localSheetId="2">#REF!</definedName>
    <definedName name="note3.6" localSheetId="3">#REF!</definedName>
    <definedName name="note3.6" localSheetId="4">#REF!</definedName>
    <definedName name="note3.6" localSheetId="5">#REF!</definedName>
    <definedName name="note3.6" localSheetId="6">#REF!</definedName>
    <definedName name="note3.6" localSheetId="7">#REF!</definedName>
    <definedName name="note3.6">#REF!</definedName>
    <definedName name="note3.7" localSheetId="2">#REF!</definedName>
    <definedName name="note3.7" localSheetId="3">#REF!</definedName>
    <definedName name="note3.7" localSheetId="4">#REF!</definedName>
    <definedName name="note3.7" localSheetId="5">#REF!</definedName>
    <definedName name="note3.7" localSheetId="6">#REF!</definedName>
    <definedName name="note3.7" localSheetId="7">#REF!</definedName>
    <definedName name="note3.7">#REF!</definedName>
    <definedName name="note4" localSheetId="2">#REF!</definedName>
    <definedName name="note4" localSheetId="3">#REF!</definedName>
    <definedName name="note4" localSheetId="4">#REF!</definedName>
    <definedName name="note4" localSheetId="5">#REF!</definedName>
    <definedName name="note4" localSheetId="6">#REF!</definedName>
    <definedName name="note4" localSheetId="7">#REF!</definedName>
    <definedName name="note4">#REF!</definedName>
    <definedName name="note4_1">'[1]3.1'!$AL$7</definedName>
    <definedName name="note5" localSheetId="2">#REF!</definedName>
    <definedName name="note5" localSheetId="3">#REF!</definedName>
    <definedName name="note5" localSheetId="4">#REF!</definedName>
    <definedName name="note5" localSheetId="5">#REF!</definedName>
    <definedName name="note5" localSheetId="6">#REF!</definedName>
    <definedName name="note5" localSheetId="7">#REF!</definedName>
    <definedName name="note5">#REF!</definedName>
    <definedName name="note5.1" localSheetId="2">#REF!</definedName>
    <definedName name="note5.1" localSheetId="3">#REF!</definedName>
    <definedName name="note5.1" localSheetId="4">#REF!</definedName>
    <definedName name="note5.1" localSheetId="5">#REF!</definedName>
    <definedName name="note5.1" localSheetId="6">#REF!</definedName>
    <definedName name="note5.1" localSheetId="7">#REF!</definedName>
    <definedName name="note5.1">#REF!</definedName>
    <definedName name="note6" localSheetId="2">#REF!</definedName>
    <definedName name="note6" localSheetId="3">#REF!</definedName>
    <definedName name="note6" localSheetId="4">#REF!</definedName>
    <definedName name="note6" localSheetId="5">#REF!</definedName>
    <definedName name="note6" localSheetId="6">#REF!</definedName>
    <definedName name="note6" localSheetId="7">#REF!</definedName>
    <definedName name="note6">#REF!</definedName>
    <definedName name="note7.1" localSheetId="2">#REF!</definedName>
    <definedName name="note7.1" localSheetId="3">#REF!</definedName>
    <definedName name="note7.1" localSheetId="4">#REF!</definedName>
    <definedName name="note7.1" localSheetId="5">#REF!</definedName>
    <definedName name="note7.1" localSheetId="6">#REF!</definedName>
    <definedName name="note7.1" localSheetId="7">#REF!</definedName>
    <definedName name="note7.1">#REF!</definedName>
    <definedName name="note7.2.1" localSheetId="2">#REF!</definedName>
    <definedName name="note7.2.1" localSheetId="3">#REF!</definedName>
    <definedName name="note7.2.1" localSheetId="4">#REF!</definedName>
    <definedName name="note7.2.1" localSheetId="5">#REF!</definedName>
    <definedName name="note7.2.1" localSheetId="6">#REF!</definedName>
    <definedName name="note7.2.1" localSheetId="7">#REF!</definedName>
    <definedName name="note7.2.1">#REF!</definedName>
    <definedName name="note7.2.2" localSheetId="2">#REF!</definedName>
    <definedName name="note7.2.2" localSheetId="3">#REF!</definedName>
    <definedName name="note7.2.2" localSheetId="4">#REF!</definedName>
    <definedName name="note7.2.2" localSheetId="5">#REF!</definedName>
    <definedName name="note7.2.2" localSheetId="6">#REF!</definedName>
    <definedName name="note7.2.2" localSheetId="7">#REF!</definedName>
    <definedName name="note7.2.2">#REF!</definedName>
    <definedName name="note7.2.3" localSheetId="2">#REF!</definedName>
    <definedName name="note7.2.3" localSheetId="3">#REF!</definedName>
    <definedName name="note7.2.3" localSheetId="4">#REF!</definedName>
    <definedName name="note7.2.3" localSheetId="5">#REF!</definedName>
    <definedName name="note7.2.3" localSheetId="6">#REF!</definedName>
    <definedName name="note7.2.3" localSheetId="7">#REF!</definedName>
    <definedName name="note7.2.3">#REF!</definedName>
    <definedName name="note8" localSheetId="2">#REF!</definedName>
    <definedName name="note8" localSheetId="3">#REF!</definedName>
    <definedName name="note8" localSheetId="4">#REF!</definedName>
    <definedName name="note8" localSheetId="5">#REF!</definedName>
    <definedName name="note8" localSheetId="6">#REF!</definedName>
    <definedName name="note8" localSheetId="7">#REF!</definedName>
    <definedName name="note8">#REF!</definedName>
    <definedName name="note8a" localSheetId="2">#REF!</definedName>
    <definedName name="note8a" localSheetId="3">#REF!</definedName>
    <definedName name="note8a" localSheetId="4">#REF!</definedName>
    <definedName name="note8a" localSheetId="5">#REF!</definedName>
    <definedName name="note8a" localSheetId="6">#REF!</definedName>
    <definedName name="note8a" localSheetId="7">#REF!</definedName>
    <definedName name="note8a">#REF!</definedName>
    <definedName name="note8i" localSheetId="2">#REF!</definedName>
    <definedName name="note8i" localSheetId="3">#REF!</definedName>
    <definedName name="note8i" localSheetId="4">#REF!</definedName>
    <definedName name="note8i" localSheetId="5">#REF!</definedName>
    <definedName name="note8i" localSheetId="6">#REF!</definedName>
    <definedName name="note8i" localSheetId="7">#REF!</definedName>
    <definedName name="note8i">#REF!</definedName>
    <definedName name="note9" localSheetId="2">#REF!</definedName>
    <definedName name="note9" localSheetId="3">#REF!</definedName>
    <definedName name="note9" localSheetId="4">#REF!</definedName>
    <definedName name="note9" localSheetId="5">#REF!</definedName>
    <definedName name="note9" localSheetId="6">#REF!</definedName>
    <definedName name="note9" localSheetId="7">#REF!</definedName>
    <definedName name="note9">#REF!</definedName>
    <definedName name="note9.3" localSheetId="2">#REF!</definedName>
    <definedName name="note9.3" localSheetId="3">#REF!</definedName>
    <definedName name="note9.3" localSheetId="4">#REF!</definedName>
    <definedName name="note9.3" localSheetId="5">#REF!</definedName>
    <definedName name="note9.3" localSheetId="6">#REF!</definedName>
    <definedName name="note9.3" localSheetId="7">#REF!</definedName>
    <definedName name="note9.3">#REF!</definedName>
    <definedName name="notecg" localSheetId="2">#REF!</definedName>
    <definedName name="notecg" localSheetId="3">#REF!</definedName>
    <definedName name="notecg" localSheetId="4">#REF!</definedName>
    <definedName name="notecg" localSheetId="5">#REF!</definedName>
    <definedName name="notecg" localSheetId="6">#REF!</definedName>
    <definedName name="notecg" localSheetId="7">#REF!</definedName>
    <definedName name="notecg">#REF!</definedName>
    <definedName name="_xlnm.Print_Titles" localSheetId="0">'summary2024Y'!$8:$10</definedName>
    <definedName name="remark11.3">'[1]9.3'!$BJ$7</definedName>
    <definedName name="remark13">'[1]11'!$BJ$7</definedName>
    <definedName name="remark13.3" localSheetId="2">#REF!</definedName>
    <definedName name="remark13.3" localSheetId="3">#REF!</definedName>
    <definedName name="remark13.3" localSheetId="4">#REF!</definedName>
    <definedName name="remark13.3" localSheetId="5">#REF!</definedName>
    <definedName name="remark13.3" localSheetId="6">#REF!</definedName>
    <definedName name="remark13.3" localSheetId="7">#REF!</definedName>
    <definedName name="remark13.3">#REF!</definedName>
    <definedName name="remark14">'[1]12'!$BJ$7</definedName>
    <definedName name="remark17" localSheetId="2">#REF!</definedName>
    <definedName name="remark17" localSheetId="3">#REF!</definedName>
    <definedName name="remark17" localSheetId="4">#REF!</definedName>
    <definedName name="remark17" localSheetId="5">#REF!</definedName>
    <definedName name="remark17" localSheetId="6">#REF!</definedName>
    <definedName name="remark17" localSheetId="7">#REF!</definedName>
    <definedName name="remark17">#REF!</definedName>
    <definedName name="score" localSheetId="2">#REF!</definedName>
    <definedName name="score" localSheetId="3">#REF!</definedName>
    <definedName name="score" localSheetId="4">#REF!</definedName>
    <definedName name="score" localSheetId="5">#REF!</definedName>
    <definedName name="score" localSheetId="6">#REF!</definedName>
    <definedName name="score" localSheetId="7">#REF!</definedName>
    <definedName name="score">#REF!</definedName>
    <definedName name="score10">'[1]8'!$M$7</definedName>
    <definedName name="score10.2" localSheetId="2">#REF!</definedName>
    <definedName name="score10.2" localSheetId="3">#REF!</definedName>
    <definedName name="score10.2" localSheetId="4">#REF!</definedName>
    <definedName name="score10.2" localSheetId="5">#REF!</definedName>
    <definedName name="score10.2" localSheetId="6">#REF!</definedName>
    <definedName name="score10.2" localSheetId="7">#REF!</definedName>
    <definedName name="score10.2">#REF!</definedName>
    <definedName name="score11" localSheetId="2">#REF!</definedName>
    <definedName name="score11" localSheetId="3">#REF!</definedName>
    <definedName name="score11" localSheetId="4">#REF!</definedName>
    <definedName name="score11" localSheetId="5">#REF!</definedName>
    <definedName name="score11" localSheetId="6">#REF!</definedName>
    <definedName name="score11" localSheetId="7">#REF!</definedName>
    <definedName name="score11">#REF!</definedName>
    <definedName name="score12" localSheetId="2">#REF!</definedName>
    <definedName name="score12" localSheetId="3">#REF!</definedName>
    <definedName name="score12" localSheetId="4">#REF!</definedName>
    <definedName name="score12" localSheetId="5">#REF!</definedName>
    <definedName name="score12" localSheetId="6">#REF!</definedName>
    <definedName name="score12" localSheetId="7">#REF!</definedName>
    <definedName name="score12">#REF!</definedName>
    <definedName name="score13" localSheetId="2">#REF!</definedName>
    <definedName name="score13" localSheetId="3">#REF!</definedName>
    <definedName name="score13" localSheetId="4">#REF!</definedName>
    <definedName name="score13" localSheetId="5">#REF!</definedName>
    <definedName name="score13" localSheetId="6">#REF!</definedName>
    <definedName name="score13" localSheetId="7">#REF!</definedName>
    <definedName name="score13">#REF!</definedName>
    <definedName name="score13.1" localSheetId="2">#REF!</definedName>
    <definedName name="score13.1" localSheetId="3">#REF!</definedName>
    <definedName name="score13.1" localSheetId="4">#REF!</definedName>
    <definedName name="score13.1" localSheetId="5">#REF!</definedName>
    <definedName name="score13.1" localSheetId="6">#REF!</definedName>
    <definedName name="score13.1" localSheetId="7">#REF!</definedName>
    <definedName name="score13.1">#REF!</definedName>
    <definedName name="score13.2" localSheetId="2">#REF!</definedName>
    <definedName name="score13.2" localSheetId="3">#REF!</definedName>
    <definedName name="score13.2" localSheetId="4">#REF!</definedName>
    <definedName name="score13.2" localSheetId="5">#REF!</definedName>
    <definedName name="score13.2" localSheetId="6">#REF!</definedName>
    <definedName name="score13.2" localSheetId="7">#REF!</definedName>
    <definedName name="score13.2">#REF!</definedName>
    <definedName name="score13.3" localSheetId="2">#REF!</definedName>
    <definedName name="score13.3" localSheetId="3">#REF!</definedName>
    <definedName name="score13.3" localSheetId="4">#REF!</definedName>
    <definedName name="score13.3" localSheetId="5">#REF!</definedName>
    <definedName name="score13.3" localSheetId="6">#REF!</definedName>
    <definedName name="score13.3" localSheetId="7">#REF!</definedName>
    <definedName name="score13.3">#REF!</definedName>
    <definedName name="score14">'[1]12'!$M$7</definedName>
    <definedName name="score17" localSheetId="2">#REF!</definedName>
    <definedName name="score17" localSheetId="3">#REF!</definedName>
    <definedName name="score17" localSheetId="4">#REF!</definedName>
    <definedName name="score17" localSheetId="5">#REF!</definedName>
    <definedName name="score17" localSheetId="6">#REF!</definedName>
    <definedName name="score17" localSheetId="7">#REF!</definedName>
    <definedName name="score17">#REF!</definedName>
    <definedName name="score2_2_1" localSheetId="2">#REF!</definedName>
    <definedName name="score2_2_1" localSheetId="3">#REF!</definedName>
    <definedName name="score2_2_1" localSheetId="4">#REF!</definedName>
    <definedName name="score2_2_1" localSheetId="5">#REF!</definedName>
    <definedName name="score2_2_1" localSheetId="6">#REF!</definedName>
    <definedName name="score2_2_1" localSheetId="7">#REF!</definedName>
    <definedName name="score2_2_1">#REF!</definedName>
    <definedName name="score4_1">'[1]3.1'!$M$7</definedName>
    <definedName name="score5" localSheetId="2">#REF!</definedName>
    <definedName name="score5" localSheetId="3">#REF!</definedName>
    <definedName name="score5" localSheetId="4">#REF!</definedName>
    <definedName name="score5" localSheetId="5">#REF!</definedName>
    <definedName name="score5" localSheetId="6">#REF!</definedName>
    <definedName name="score5" localSheetId="7">#REF!</definedName>
    <definedName name="score5">#REF!</definedName>
    <definedName name="score5.1" localSheetId="2">#REF!</definedName>
    <definedName name="score5.1" localSheetId="3">#REF!</definedName>
    <definedName name="score5.1" localSheetId="4">#REF!</definedName>
    <definedName name="score5.1" localSheetId="5">#REF!</definedName>
    <definedName name="score5.1" localSheetId="6">#REF!</definedName>
    <definedName name="score5.1" localSheetId="7">#REF!</definedName>
    <definedName name="score5.1">#REF!</definedName>
    <definedName name="score6" localSheetId="2">#REF!</definedName>
    <definedName name="score6" localSheetId="3">#REF!</definedName>
    <definedName name="score6" localSheetId="4">#REF!</definedName>
    <definedName name="score6" localSheetId="5">#REF!</definedName>
    <definedName name="score6" localSheetId="6">#REF!</definedName>
    <definedName name="score6" localSheetId="7">#REF!</definedName>
    <definedName name="score6">#REF!</definedName>
    <definedName name="score7.1" localSheetId="2">#REF!</definedName>
    <definedName name="score7.1" localSheetId="3">#REF!</definedName>
    <definedName name="score7.1" localSheetId="4">#REF!</definedName>
    <definedName name="score7.1" localSheetId="5">#REF!</definedName>
    <definedName name="score7.1" localSheetId="6">#REF!</definedName>
    <definedName name="score7.1" localSheetId="7">#REF!</definedName>
    <definedName name="score7.1">#REF!</definedName>
    <definedName name="score7.2.1" localSheetId="2">#REF!</definedName>
    <definedName name="score7.2.1" localSheetId="3">#REF!</definedName>
    <definedName name="score7.2.1" localSheetId="4">#REF!</definedName>
    <definedName name="score7.2.1" localSheetId="5">#REF!</definedName>
    <definedName name="score7.2.1" localSheetId="6">#REF!</definedName>
    <definedName name="score7.2.1" localSheetId="7">#REF!</definedName>
    <definedName name="score7.2.1">#REF!</definedName>
    <definedName name="score7.2.2" localSheetId="2">#REF!</definedName>
    <definedName name="score7.2.2" localSheetId="3">#REF!</definedName>
    <definedName name="score7.2.2" localSheetId="4">#REF!</definedName>
    <definedName name="score7.2.2" localSheetId="5">#REF!</definedName>
    <definedName name="score7.2.2" localSheetId="6">#REF!</definedName>
    <definedName name="score7.2.2" localSheetId="7">#REF!</definedName>
    <definedName name="score7.2.2">#REF!</definedName>
    <definedName name="score7.2.3" localSheetId="2">#REF!</definedName>
    <definedName name="score7.2.3" localSheetId="3">#REF!</definedName>
    <definedName name="score7.2.3" localSheetId="4">#REF!</definedName>
    <definedName name="score7.2.3" localSheetId="5">#REF!</definedName>
    <definedName name="score7.2.3" localSheetId="6">#REF!</definedName>
    <definedName name="score7.2.3" localSheetId="7">#REF!</definedName>
    <definedName name="score7.2.3">#REF!</definedName>
    <definedName name="score8" localSheetId="2">#REF!</definedName>
    <definedName name="score8" localSheetId="3">#REF!</definedName>
    <definedName name="score8" localSheetId="4">#REF!</definedName>
    <definedName name="score8" localSheetId="5">#REF!</definedName>
    <definedName name="score8" localSheetId="6">#REF!</definedName>
    <definedName name="score8" localSheetId="7">#REF!</definedName>
    <definedName name="score8">#REF!</definedName>
    <definedName name="score8a" localSheetId="2">#REF!</definedName>
    <definedName name="score8a" localSheetId="3">#REF!</definedName>
    <definedName name="score8a" localSheetId="4">#REF!</definedName>
    <definedName name="score8a" localSheetId="5">#REF!</definedName>
    <definedName name="score8a" localSheetId="6">#REF!</definedName>
    <definedName name="score8a" localSheetId="7">#REF!</definedName>
    <definedName name="score8a">#REF!</definedName>
    <definedName name="score8i" localSheetId="2">#REF!</definedName>
    <definedName name="score8i" localSheetId="3">#REF!</definedName>
    <definedName name="score8i" localSheetId="4">#REF!</definedName>
    <definedName name="score8i" localSheetId="5">#REF!</definedName>
    <definedName name="score8i" localSheetId="6">#REF!</definedName>
    <definedName name="score8i" localSheetId="7">#REF!</definedName>
    <definedName name="score8i">#REF!</definedName>
    <definedName name="score9" localSheetId="2">#REF!</definedName>
    <definedName name="score9" localSheetId="3">#REF!</definedName>
    <definedName name="score9" localSheetId="4">#REF!</definedName>
    <definedName name="score9" localSheetId="5">#REF!</definedName>
    <definedName name="score9" localSheetId="6">#REF!</definedName>
    <definedName name="score9" localSheetId="7">#REF!</definedName>
    <definedName name="score9">#REF!</definedName>
    <definedName name="score9.3" localSheetId="2">#REF!</definedName>
    <definedName name="score9.3" localSheetId="3">#REF!</definedName>
    <definedName name="score9.3" localSheetId="4">#REF!</definedName>
    <definedName name="score9.3" localSheetId="5">#REF!</definedName>
    <definedName name="score9.3" localSheetId="6">#REF!</definedName>
    <definedName name="score9.3" localSheetId="7">#REF!</definedName>
    <definedName name="score9.3">#REF!</definedName>
    <definedName name="scorecg" localSheetId="2">#REF!</definedName>
    <definedName name="scorecg" localSheetId="3">#REF!</definedName>
    <definedName name="scorecg" localSheetId="4">#REF!</definedName>
    <definedName name="scorecg" localSheetId="5">#REF!</definedName>
    <definedName name="scorecg" localSheetId="6">#REF!</definedName>
    <definedName name="scorecg" localSheetId="7">#REF!</definedName>
    <definedName name="scorecg">#REF!</definedName>
    <definedName name="table9" localSheetId="2">#REF!</definedName>
    <definedName name="table9" localSheetId="3">#REF!</definedName>
    <definedName name="table9" localSheetId="4">#REF!</definedName>
    <definedName name="table9" localSheetId="5">#REF!</definedName>
    <definedName name="table9" localSheetId="6">#REF!</definedName>
    <definedName name="table9" localSheetId="7">#REF!</definedName>
    <definedName name="table9">#REF!</definedName>
    <definedName name="ก">#REF!</definedName>
    <definedName name="ห" localSheetId="2">#REF!</definedName>
    <definedName name="ห" localSheetId="3">#REF!</definedName>
    <definedName name="ห" localSheetId="4">#REF!</definedName>
    <definedName name="ห" localSheetId="5">#REF!</definedName>
    <definedName name="ห" localSheetId="6">#REF!</definedName>
    <definedName name="ห" localSheetId="7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E23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ต้องใส่เป็นตัวเลขเท่านั้นตัวอย่าง 30/3/2567</t>
        </r>
      </text>
    </comment>
    <comment ref="O23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     "ตัวอย่าง 30/3/2567"
2. การแนบเอกสาร/หลักฐาน
    - กรณีหน่วยงานได้รับจัดสรรงบลงทุน (รายการปีเดียว) รอบ 6 เดือน และได้แนบเอกสาร/หลักฐานการรายงานในรอบ 6 เดือน ครบถ้วนแล้ว ในรอบ 12 เดือน หน่วยงานไม่ต้องแนบเอกสาร/หลักฐานประกอบการรายงานซ้ำ 
แต่หากได้รับจัดสรรงบลงทุน (รายการปีเดียว) เพิ่มเติม ในรอบ 12 เดือน หน่วยงานต้องแนบรายงานและเอกสาร/หลักฐานประกอบการรายงานในส่วนที่เพิ่มเติมมาให้ครบถ้วน
    - กรณีหน่วยงานได้รับจัดสรรงบลงทุน (รายการปีเดียว) รอบ 6 เดือน แต่ไม่ได้แนบเอกสารหลักฐานประกอบ
การรายงานในรอบ 6 เดือน ดังนั้น ในรอบ 12 เดือน หน่วยงานต้องแนบเอกสาร/หลักฐานประกอบการรายงาน
มาให้ครบถ้วน</t>
        </r>
      </text>
    </comment>
  </commentList>
</comments>
</file>

<file path=xl/sharedStrings.xml><?xml version="1.0" encoding="utf-8"?>
<sst xmlns="http://schemas.openxmlformats.org/spreadsheetml/2006/main" count="340" uniqueCount="152">
  <si>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</si>
  <si>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</si>
  <si>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</si>
  <si>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</si>
  <si>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</si>
  <si>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</si>
  <si>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</si>
  <si>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ตัวชี้วัด</t>
  </si>
  <si>
    <t>ระดับคะแนนที่ได้</t>
  </si>
  <si>
    <t>น้ำหนัก</t>
  </si>
  <si>
    <t>ปัญหา และอุปสรรค</t>
  </si>
  <si>
    <t>ระดับคะแนน</t>
  </si>
  <si>
    <t>ประเด็นการประเมินผล</t>
  </si>
  <si>
    <t>-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</si>
  <si>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</si>
  <si>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</si>
  <si>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</si>
  <si>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</si>
  <si>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</si>
  <si>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</si>
  <si>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</si>
  <si>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</si>
  <si>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</si>
  <si>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</si>
  <si>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</si>
  <si>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</si>
  <si>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</si>
  <si>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รวมทั้งหมด</t>
  </si>
  <si>
    <t>มิติที่  2</t>
  </si>
  <si>
    <t>มิติที่  3</t>
  </si>
  <si>
    <t>มิติที่ 2 ด้านคุณภาพการให้บริการ</t>
  </si>
  <si>
    <t>มิติที่ 3  ด้านประสิทธิภาพของการปฎิบัติราชการ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</si>
  <si>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</si>
  <si>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</si>
  <si>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</si>
  <si>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</si>
  <si>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</si>
  <si>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</si>
  <si>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</si>
  <si>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</si>
  <si>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ลำดับที่</t>
  </si>
  <si>
    <t>วันที่มีหนังสือขอจัดสรรเงินงบประมาณ</t>
  </si>
  <si>
    <t>วันที่ลงนามในสัญญา</t>
  </si>
  <si>
    <t>รวมจำนวนวัน</t>
  </si>
  <si>
    <t>รวม
จำนวนวัน</t>
  </si>
  <si>
    <t>วันที่เบิกจ่ายเงินงบประมาณ</t>
  </si>
  <si>
    <r>
      <t>วันที่</t>
    </r>
    <r>
      <rPr>
        <b/>
        <u val="single"/>
        <sz val="16"/>
        <rFont val="TH SarabunIT๙"/>
        <family val="2"/>
      </rPr>
      <t>ลงรับ</t>
    </r>
    <r>
      <rPr>
        <b/>
        <sz val="16"/>
        <rFont val="TH SarabunIT๙"/>
        <family val="2"/>
      </rPr>
      <t>หนังสือ
แจ้งกรอบ ฯ</t>
    </r>
  </si>
  <si>
    <t>วันที่รับหนังสือรายงานผลการตรวจรับ
ครบถ้วน สมบูรณ์</t>
  </si>
  <si>
    <t>วันที่ได้รับหนังสือการขอเบิกจ่าย
จาก สบท.</t>
  </si>
  <si>
    <t>วันที่มีหนังสือถึง สกค.
เพื่อขอเบิกจ่ายเงินงบประมาณ</t>
  </si>
  <si>
    <t>ร้อยละเฉลี่ยน้ำหนัก</t>
  </si>
  <si>
    <t>n</t>
  </si>
  <si>
    <t>สำนักงานเลขาธิการสำนักงานอัยการสูงสุด</t>
  </si>
  <si>
    <t>ร้อยละของงานทางวินัยข้าราชการฝ่ายอัยการที่สามารถดำเนินการได้ตามขั้นตอนและระยะเวลามาตรฐานที่กำหนด</t>
  </si>
  <si>
    <t>สบท.</t>
  </si>
  <si>
    <t>สกค.</t>
  </si>
  <si>
    <t xml:space="preserve">ตัวชี้วัดย่อยที่ 1 </t>
  </si>
  <si>
    <t xml:space="preserve"> </t>
  </si>
  <si>
    <t xml:space="preserve">ตัวชี้วัดย่อยที่ 2 </t>
  </si>
  <si>
    <t>มิติที่  4</t>
  </si>
  <si>
    <t>หน่วยงานแนบเอกสารหลักฐานผลการดำเนินงานในแต่ละขั้นตอน และจัดส่งให้ สนผ. ด้วย</t>
  </si>
  <si>
    <t>กรณีได้รับหนังสือแจ้งกรอบการจัดสรรเงิน พร้อมได้รับจัดสรรเงินงบประมาณ</t>
  </si>
  <si>
    <t>กรณีได้รับหนังสือแจ้งกรอบการจัดสรรเงิน แต่ยังไม่ได้รับจัดสรรเงินงบประมาณ</t>
  </si>
  <si>
    <t>ร้อยละของการเบิกจ่ายเงิน
ตามแผนงาน/โครงการในงบลงทุนรายการไม่ผูกพัน</t>
  </si>
  <si>
    <t>จำนวนโครงการที่สามารถดำเนินการจัดหาพัสดุตามกระบวนการ
ได้แล้วเสร็จภายในระยะเวลาที่กำหนด</t>
  </si>
  <si>
    <t xml:space="preserve">&lt;-- ถ้าดำเนินการแล้วเสร็จใส่ 1
</t>
  </si>
  <si>
    <t>(ถ้าหากมีข้อความหลายหน้ากระดาษให้ทำการแนบไฟล์ส่งทาง E-mail : ps@ago.go.th  พร้อมแบบรายงาน)</t>
  </si>
  <si>
    <t>ร้อยละของความสำเร็จของการบริหารโครงการในงบลงทุนรายการปีเดียว</t>
  </si>
  <si>
    <t>3.4.1</t>
  </si>
  <si>
    <t>3.4.2</t>
  </si>
  <si>
    <t xml:space="preserve">ตัวชี้วัดที่ 3.4.1 </t>
  </si>
  <si>
    <t xml:space="preserve">ตัวชี้วัดที่ 3.4.2 </t>
  </si>
  <si>
    <t>จำนวนแผนงาน/โครงการที่มีหนังสือถึง สกค.
เพื่อขอเบิกจ่ายเงินงบประมาณ</t>
  </si>
  <si>
    <t>ร้อยละของจำนวนแผนงาน/โครงการที่มีหนังสือถึง สกค.
เพื่อขอเบิกจ่ายเงินงบประมาณ</t>
  </si>
  <si>
    <t>จำนวนแผนงาน/โครงการที่สามารถจัดส่งรายงานผลการตรวจรับฯ/โครงการที่สามารถดำเนินการเบิกจ่ายเงินฯ ได้แล้วเสร็จ</t>
  </si>
  <si>
    <t>นับถึงวันที่เงินตัดบัญชี (Debit Date)</t>
  </si>
  <si>
    <t>เรื่อง</t>
  </si>
  <si>
    <t>1. ไม่เกิน 20 วัน</t>
  </si>
  <si>
    <t>2. เกิน 20 วัน</t>
  </si>
  <si>
    <t>นับถึงวันที่ผู้รับจ้างได้รับเงิน (Effective Date)</t>
  </si>
  <si>
    <t xml:space="preserve">ร้อยละของงานทางวินัยข้าราชการฝ่ายอัยการที่สามารถดำเนินการได้ตามขั้นตอนและระยะเวลามาตรฐานที่กำหนด </t>
  </si>
  <si>
    <t>ข้าราชการธุรการ</t>
  </si>
  <si>
    <t xml:space="preserve">ข้าราชการอัยการ </t>
  </si>
  <si>
    <t>จำนวนเรื่องที่หน่วยงานต้องดำเนินการทางวินัยข้าราชการฝ่ายอัยการที่สามารถ
ดำเนินการได้ตามขั้นตอนและระยะเวลามาตรฐานที่กำหนดทั้งหมด</t>
  </si>
  <si>
    <r>
      <t xml:space="preserve">จำนวนเรื่องที่หน่วยงานสามารถดำเนินการทางวินัยข้าราชการฝ่ายอัยการที่สามารถ
</t>
    </r>
    <r>
      <rPr>
        <b/>
        <u val="single"/>
        <sz val="16"/>
        <rFont val="TH SarabunIT๙"/>
        <family val="2"/>
      </rPr>
      <t>ดำเนินการได้ตามขั้นตอนและระยะเวลามาตรฐานที่กำหนด</t>
    </r>
  </si>
  <si>
    <t>ร้อยละของงานทางวินัยข้าราชการฝ่ายอัยการที่สามารถ
ดำเนินการได้ตามขั้นตอนและระยะเวลามาตรฐานที่กำหนด</t>
  </si>
  <si>
    <r>
      <t xml:space="preserve">จำนวนเรื่องที่หน่วยงานสามารถดำเนินการทางวินัยข้าราชการฝ่ายอัยการที่สามารถ
</t>
    </r>
    <r>
      <rPr>
        <b/>
        <u val="single"/>
        <sz val="16"/>
        <rFont val="TH SarabunIT๙"/>
        <family val="2"/>
      </rPr>
      <t xml:space="preserve">ดำเนินการได้ตามขั้นตอน </t>
    </r>
    <r>
      <rPr>
        <b/>
        <u val="single"/>
        <sz val="16"/>
        <color indexed="10"/>
        <rFont val="TH SarabunIT๙"/>
        <family val="2"/>
      </rPr>
      <t>แต่เกินระยะเวลามาตรฐานที่กำหนด</t>
    </r>
  </si>
  <si>
    <t>ร้อยละของเรื่องที่แล้วเสร็จแต่เกินระยะเวลา</t>
  </si>
  <si>
    <t>จำนวนเรื่องที่อยู่ระหว่างดำเนินการตามขั้นตอนและระยะเวลามาตรฐานที่กำหนด</t>
  </si>
  <si>
    <t>จำนวนเรื่องที่หน่วยงานต้องดำเนินการทางวินัยข้าราชการฝ่ายอัยการที่สามารถดำเนินการได้ตามขั้นตอนและระยะเวลามาตรฐานที่กำหนดทั้งหมด</t>
  </si>
  <si>
    <t>ระดับความสำเร็จของการจัดทำแนวทางการบริหารและจัดหาเงินนอกงบประมาณของสำนักงานอัยการสูงสุด</t>
  </si>
  <si>
    <t>มีการวิเคราะห์ผลการประเมินคุณธรรมและความโปร่งใสฯ ของสำนักงานอัยการสูงสุด 
ในปีงบประมาณที่ผ่านมา</t>
  </si>
  <si>
    <t xml:space="preserve">เงื่อนไขการประเมิน </t>
  </si>
  <si>
    <t xml:space="preserve">    - กรณีเกณฑ์การประเมินคุณธรรมและความโปร่งใสในการดาเนินงานของหน่วยงานภาครัฐ (ITA) มีการเปลี่ยนแปลงจากเดิม
ให้สานักยุทธศาสตร์ นโยบาย และแผน วิเคราะห์และจัดทาแนวทาง/วิธีการหาคาตอบสาหรับข้อคำถามที่เปลี่ยนแปลงไปด้วย</t>
  </si>
  <si>
    <t>วิเคราะห์และจัดทาแนวทาง/วิธีการหาคำตอบสำหรับข้อคำถามที่เปลี่ยนแปลง</t>
  </si>
  <si>
    <t xml:space="preserve">ระดับความสำเร็จในการรักษาระดับการประเมินคุณธรรม
และความโปร่งใสในการดำเนินงานของหน่วยงานภาครัฐ (ITA) 
สำนักงานอัยการสูงสุด </t>
  </si>
  <si>
    <t>มิติที่ 4 ด้านการพัฒนาองค์กร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</si>
  <si>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</si>
  <si>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</si>
  <si>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ร้อยละของประชาชนที่มีความเชื่อมั่นและไว้วางใจต่อการปฏิบัติราชการของสำนักงานอัยการสูงสุด</t>
  </si>
  <si>
    <t>ระดับ 1</t>
  </si>
  <si>
    <t>ระดับ 2</t>
  </si>
  <si>
    <t>ระดับ 3</t>
  </si>
  <si>
    <t>ระดับ 4</t>
  </si>
  <si>
    <t>ระดับ 5</t>
  </si>
  <si>
    <t>ผลคะแนน</t>
  </si>
  <si>
    <r>
      <t xml:space="preserve">เงื่อนไขการประเมิน  : </t>
    </r>
    <r>
      <rPr>
        <sz val="16"/>
        <rFont val="TH SarabunIT๙"/>
        <family val="2"/>
      </rPr>
      <t>กรณีสำนักงานอัยการสูงสุดไม่มีงบประมาณในการจัดจ้างผู้ประเมินอิสระ (Third Party) ดำเนินการสำรวจความคิดเห็นได้</t>
    </r>
  </si>
  <si>
    <t>* ให้ส่งเอกสารสรุปผลการสำรวจ แนบมาพร้อมแบบรายงาน</t>
  </si>
  <si>
    <t xml:space="preserve">ปัญหา และอุปสรรค  </t>
  </si>
  <si>
    <t>มิติที่ 2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</si>
  <si>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</si>
  <si>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</si>
  <si>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>&lt;-- ถ้าดำเนินการแล้วเสร็จใส่ 1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</si>
  <si>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</si>
  <si>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</si>
  <si>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</si>
  <si>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</si>
  <si>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จำนวนโครงการที่ต้องดำเนินการจัดหาพัสดุทั้งหมด
ในปีงบประมาณ พ.ศ. 2567</t>
  </si>
  <si>
    <t>ร้อยละของโครงการที่สามารถดำเนินการจัดหาพัสดุตามกระบวนการได้แล้วเสร็จ
ภายในเวลาที่กำหนด นับแต่วันที่ได้รับหนังสือแจ้งกรอบการจัดสรรเงินงบประมาณ
ในปีงบประมาณ พ.ศ. 2567</t>
  </si>
  <si>
    <t>1. กรณีวิธีการเจาะจง
    (30วัน)</t>
  </si>
  <si>
    <t>2. กรณีวิธีอื่นๆ
    (120วัน)</t>
  </si>
  <si>
    <t>ร้อยละของการเบิกจ่ายเงินตามแผนงาน/โครงการในงบลงทุนรายการปีเดียวในปีงบประมาณ พ.ศ. 2567</t>
  </si>
  <si>
    <r>
      <t xml:space="preserve">สำนักบริหารทรัพย์สิน
</t>
    </r>
    <r>
      <rPr>
        <b/>
        <sz val="16"/>
        <color indexed="10"/>
        <rFont val="TH SarabunIT๙"/>
        <family val="2"/>
      </rPr>
      <t>(20 วัน)</t>
    </r>
  </si>
  <si>
    <t xml:space="preserve">จำนวนแผนงาน/โครงการที่รับหนังสือรายงานผลการตรวจรับ
ครบถ้วน สมบูรณ์   </t>
  </si>
  <si>
    <r>
      <t>สำนักการคลัง</t>
    </r>
    <r>
      <rPr>
        <b/>
        <sz val="16"/>
        <color indexed="10"/>
        <rFont val="TH SarabunIT๙"/>
        <family val="2"/>
      </rPr>
      <t xml:space="preserve"> (20 วัน)</t>
    </r>
  </si>
  <si>
    <t>จำนวนแผนงานโครงการที่รับผิดชอบทั้งหมด
ในปีงบประมาณ พ.ศ. 2567</t>
  </si>
  <si>
    <t>ข้าราชการอัยการ</t>
  </si>
  <si>
    <t>วัดระยะเวลาชั้นก่อนแต่งตั้งคณะกรรมการสอบสวน (60 วัน)</t>
  </si>
  <si>
    <t>นำผลการวิเคราะห์ผลการประเมินคุณธรรมและความโปร่งใสฯ ของสำนักงานอัยการสูงสุด
ในปีงบประมาณที่ผ่านมาไปกำหนดมาตรการ/แนวทางในการส่งเสริมคุณธรรมและความโปร่งใสฯ 
ในการดำเนินงานของสำนักงานอัยการสูงสุด</t>
  </si>
  <si>
    <t>ผลการประเมินคุณธรรมและความโปร่งใสฯ (ITA) ของสำนักงานอัยการสูงสุด ประจำปีงบประมาณ 
ต้องมีระดับการประเมินไม่ต่ำกว่าปีงบประมาณที่ผ่านมา</t>
  </si>
  <si>
    <t xml:space="preserve">ระดับความสำเร็จของการดำเนินโครงการของหน่วยงาน
ในสังกัดสำนักงานอัยการสูงสุดที่ได้รับจัดสรรงบประมาณ
ตามแผนปฏิบัติราชการ ประจำปี พ.ศ. 2567 </t>
  </si>
  <si>
    <t>รายงานความคืบหน้าผลการดำเนินโครงการที่หน่วยงานได้รับงบประมาณ มายัง สนผ. ได้ครบถ้วน ถูกต้อง ทันเวลา 
ตามแนวทางที่กำหนด ไตรมาสที่ 1  ภายในวันที่ 31 ธันวาคม 2566</t>
  </si>
  <si>
    <t xml:space="preserve">รายงานความคืบหน้าผลการดำเนินโครงการที่หน่วยงานได้รับงบประมาณ มายังสนผ. ได้ครบถ้วน ถูกต้อง ทันเวลา 
ตามแนวทางที่กำหนด ไตรมาสที่ 2 ภายในวันที่ 31 มีนาคม 2567 </t>
  </si>
  <si>
    <t>รายงานความคืบหน้าผลการดำเนินโครงการที่หน่วยงานได้รับงบประมาณ มายังสนผ. ได้ครบถ้วน ถูกต้อง ทันเวลา 
ตามแนวทางที่กำหนด ไตรมาสที่ 3 ภายในวันที่ 30 มิถุนายน 2567</t>
  </si>
  <si>
    <t>รายงานความคืบหน้าผลการดำเนินโครงการที่หน่วยงานได้รับงบประมาณ มายังสนผ. ได้ครบถ้วน ถูกต้อง ทันเวลา
ตามแนวทางที่กำหนด ไตรมาสที่ 4 ภายในวันที่ 30 กันยายน 2567</t>
  </si>
  <si>
    <t>รวบรวมผลการดำเนินโครงการ และจัดทำรายงานสรุปผลการดำเนินโครงการ รอบ 12 เดือน ได้แล้วเสร็จ 
ภายในวันที่ 10 ตุลาคม 2567</t>
  </si>
  <si>
    <t xml:space="preserve"> ประจำปีงบประมาณ พ.ศ. 2567 (รอบ 6 เดือน)</t>
  </si>
  <si>
    <t xml:space="preserve">                ประจำปีงบประมาณ พ.ศ. 2567</t>
  </si>
  <si>
    <t>ร้อยละของหน่วยงานที่สามารถดำเนินการจัดหาพัสดุตามกระบวนการได้แล้วเสร็จภายในเวลาที่กำหนด นับแต่วันที่ได้รับหนังสือแจ้งกรอบการจัดสรรเงินงบประมาณ ในปีงบประมาณ พ.ศ. 2567</t>
  </si>
  <si>
    <t>ร้อยละของการเบิกจ่ายเงินตามแผนงาน/โครงการในงบลงทุนรายการ
ปีเดียวในปีงบประมาณ พ.ศ. 2567</t>
  </si>
  <si>
    <t>ระดับความสำเร็จในการรักษาระดับการประเมินคุณธรรม
และความโปร่งใสในการดำเนินงานของหน่วยงานภาครัฐ (ITA) 
สำนักงานอัยการสูงสุด</t>
  </si>
  <si>
    <t>ระดับความสำเร็จของการดำเนินโครงการของหน่วยงาน
ในสังกัดสำนักงานอัยการสูงสุดที่ได้รับจัดสรรงบประมาณ
ตามแผนปฏิบัติราชการ ประจำปี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</si>
  <si>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</si>
  <si>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</si>
  <si>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</si>
  <si>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</si>
  <si>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</si>
  <si>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</si>
  <si>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</si>
  <si>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นำแนวทางการบริหารและจัดหาเงินนอกงบประมาณเสนอต่ออัยการสูงสุด เพื่อขอความเห็นชอบ 
พร้อมทั้งเผยแพร่ให้หน่วยงานในสังกัดสำนักงานอัยการสูงสุดทราบ และนำไปดำเนินการ</t>
  </si>
  <si>
    <t>หน่วยงานในสังกัดสำนักงานอัยการสูงสุดนำแนวทางการบริหารและจัดหาเงินนอกงบประมาณของ
สำนักงานอัยการสูงสุด อย่างน้อย 5 แห่ง ไปใช้ดำเนินการขอรับการสนับสนุนงบประมาณจากหน่วยงานอื่น</t>
  </si>
  <si>
    <t>หน่วยงานในสังกัดสำนักงานอัยการสูงสุดนำแนวทางการบริหารและจัดหาเงินนอกงบประมาณ
ของสำนักงานอัยการสูงสุด อย่างน้อย 7 แห่ง ไปใช้ดำเนินการขอรับการสนับสนุนงบประมาณจากหน่วยงานอื่น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</si>
</sst>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  <numFmt numFmtId="222" formatCode="[$-1870000]d/mm/yyyy;@"/>
    <numFmt numFmtId="223" formatCode="_-* #,##0_-;\-* #,##0_-;_-* &quot;-&quot;??_-;_-@_-"/>
    <numFmt numFmtId="224" formatCode="[&lt;=99999999][$-D000000]0\-####\-####;[$-D000000]#\-####\-####"/>
  </numFmts>
  <fonts count="8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4"/>
      <name val="TH SarabunIT๙"/>
      <family val="2"/>
    </font>
    <font>
      <b/>
      <u val="single"/>
      <sz val="16"/>
      <color indexed="10"/>
      <name val="TH SarabunIT๙"/>
      <family val="2"/>
    </font>
    <font>
      <sz val="18"/>
      <name val="TH SarabunIT๙"/>
      <family val="2"/>
    </font>
    <font>
      <sz val="16"/>
      <color indexed="8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6"/>
      <color indexed="9"/>
      <name val="TH SarabunIT๙"/>
      <family val="2"/>
    </font>
    <font>
      <b/>
      <sz val="18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6"/>
      <color indexed="10"/>
      <name val="TH SarabunPSK"/>
      <family val="0"/>
    </font>
    <font>
      <b/>
      <sz val="16"/>
      <color indexed="10"/>
      <name val="TH SarabunPSK"/>
      <family val="0"/>
    </font>
    <font>
      <sz val="16"/>
      <color indexed="8"/>
      <name val="TH SarabunPSK"/>
      <family val="0"/>
    </font>
    <font>
      <sz val="8"/>
      <color indexed="8"/>
      <name val="TH SarabunPSK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16"/>
      <color theme="0"/>
      <name val="TH SarabunIT๙"/>
      <family val="2"/>
    </font>
    <font>
      <b/>
      <sz val="18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thin"/>
      <top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3" applyNumberFormat="0" applyAlignment="0" applyProtection="0"/>
    <xf numFmtId="0" fontId="62" fillId="0" borderId="4" applyNumberFormat="0" applyFill="0" applyAlignment="0" applyProtection="0"/>
    <xf numFmtId="0" fontId="63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24" borderId="2" applyNumberFormat="0" applyAlignment="0" applyProtection="0"/>
    <xf numFmtId="0" fontId="65" fillId="25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68" fillId="21" borderId="6" applyNumberFormat="0" applyAlignment="0" applyProtection="0"/>
    <xf numFmtId="0" fontId="0" fillId="33" borderId="7" applyNumberFormat="0" applyFont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1" fillId="0" borderId="0" applyNumberFormat="0" applyFill="0" applyBorder="0" applyAlignment="0" applyProtection="0"/>
  </cellStyleXfs>
  <cellXfs count="574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192" fontId="5" fillId="0" borderId="0" xfId="64" applyNumberFormat="1" applyFont="1" applyFill="1" applyAlignment="1" applyProtection="1">
      <alignment horizontal="left" vertical="center"/>
      <protection/>
    </xf>
    <xf numFmtId="0" fontId="4" fillId="0" borderId="0" xfId="93" applyFont="1" applyAlignment="1" applyProtection="1">
      <alignment vertical="center"/>
      <protection/>
    </xf>
    <xf numFmtId="0" fontId="4" fillId="34" borderId="11" xfId="64" applyFont="1" applyFill="1" applyBorder="1" applyAlignment="1" applyProtection="1">
      <alignment horizontal="center" vertical="center"/>
      <protection locked="0"/>
    </xf>
    <xf numFmtId="0" fontId="4" fillId="0" borderId="0" xfId="93" applyFont="1" applyProtection="1">
      <alignment/>
      <protection/>
    </xf>
    <xf numFmtId="0" fontId="5" fillId="0" borderId="0" xfId="93" applyFont="1" applyProtection="1">
      <alignment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72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72" fillId="0" borderId="0" xfId="91" applyFont="1" applyProtection="1">
      <alignment/>
      <protection/>
    </xf>
    <xf numFmtId="0" fontId="73" fillId="6" borderId="12" xfId="91" applyFont="1" applyFill="1" applyBorder="1" applyAlignment="1" applyProtection="1">
      <alignment vertical="center" shrinkToFit="1"/>
      <protection/>
    </xf>
    <xf numFmtId="1" fontId="74" fillId="6" borderId="11" xfId="91" applyNumberFormat="1" applyFont="1" applyFill="1" applyBorder="1" applyAlignment="1" applyProtection="1">
      <alignment horizontal="center" vertical="center" shrinkToFit="1"/>
      <protection/>
    </xf>
    <xf numFmtId="0" fontId="73" fillId="6" borderId="11" xfId="91" applyNumberFormat="1" applyFont="1" applyFill="1" applyBorder="1" applyAlignment="1" applyProtection="1">
      <alignment horizontal="center" vertical="center" shrinkToFit="1"/>
      <protection/>
    </xf>
    <xf numFmtId="192" fontId="74" fillId="6" borderId="13" xfId="91" applyNumberFormat="1" applyFont="1" applyFill="1" applyBorder="1" applyAlignment="1" applyProtection="1">
      <alignment horizontal="center" vertical="center" shrinkToFit="1"/>
      <protection/>
    </xf>
    <xf numFmtId="192" fontId="73" fillId="6" borderId="11" xfId="91" applyNumberFormat="1" applyFont="1" applyFill="1" applyBorder="1" applyAlignment="1" applyProtection="1">
      <alignment horizontal="center" vertical="center" shrinkToFit="1"/>
      <protection/>
    </xf>
    <xf numFmtId="0" fontId="72" fillId="0" borderId="0" xfId="91" applyFont="1" applyAlignment="1" applyProtection="1">
      <alignment vertical="center"/>
      <protection/>
    </xf>
    <xf numFmtId="0" fontId="5" fillId="0" borderId="14" xfId="91" applyFont="1" applyFill="1" applyBorder="1" applyAlignment="1" applyProtection="1">
      <alignment horizontal="center" vertical="top" shrinkToFit="1"/>
      <protection/>
    </xf>
    <xf numFmtId="1" fontId="4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4" xfId="93" applyNumberFormat="1" applyFont="1" applyFill="1" applyBorder="1" applyAlignment="1" applyProtection="1">
      <alignment horizontal="center" vertical="top" shrinkToFit="1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72" fillId="0" borderId="0" xfId="91" applyFont="1" applyFill="1" applyProtection="1">
      <alignment/>
      <protection/>
    </xf>
    <xf numFmtId="192" fontId="73" fillId="0" borderId="15" xfId="83" applyNumberFormat="1" applyFont="1" applyFill="1" applyBorder="1" applyAlignment="1" applyProtection="1">
      <alignment horizontal="center" vertical="top" shrinkToFit="1"/>
      <protection/>
    </xf>
    <xf numFmtId="0" fontId="72" fillId="0" borderId="0" xfId="91" applyFont="1" applyAlignment="1" applyProtection="1">
      <alignment vertical="top"/>
      <protection/>
    </xf>
    <xf numFmtId="0" fontId="73" fillId="0" borderId="15" xfId="91" applyFont="1" applyFill="1" applyBorder="1" applyAlignment="1" applyProtection="1">
      <alignment horizontal="center" vertical="top" shrinkToFit="1"/>
      <protection/>
    </xf>
    <xf numFmtId="2" fontId="73" fillId="0" borderId="15" xfId="91" applyNumberFormat="1" applyFont="1" applyFill="1" applyBorder="1" applyAlignment="1" applyProtection="1">
      <alignment horizontal="center" vertical="top" shrinkToFit="1"/>
      <protection/>
    </xf>
    <xf numFmtId="2" fontId="5" fillId="0" borderId="15" xfId="91" applyNumberFormat="1" applyFont="1" applyFill="1" applyBorder="1" applyAlignment="1" applyProtection="1">
      <alignment horizontal="center" vertical="top" shrinkToFit="1"/>
      <protection/>
    </xf>
    <xf numFmtId="0" fontId="73" fillId="6" borderId="12" xfId="91" applyFont="1" applyFill="1" applyBorder="1" applyAlignment="1" applyProtection="1">
      <alignment horizontal="left" vertical="center" shrinkToFit="1"/>
      <protection/>
    </xf>
    <xf numFmtId="0" fontId="73" fillId="6" borderId="11" xfId="83" applyNumberFormat="1" applyFont="1" applyFill="1" applyBorder="1" applyAlignment="1" applyProtection="1">
      <alignment horizontal="center" vertical="center" shrinkToFit="1"/>
      <protection/>
    </xf>
    <xf numFmtId="0" fontId="74" fillId="0" borderId="16" xfId="91" applyFont="1" applyFill="1" applyBorder="1" applyAlignment="1" applyProtection="1">
      <alignment horizontal="right" vertical="center"/>
      <protection/>
    </xf>
    <xf numFmtId="1" fontId="74" fillId="0" borderId="11" xfId="91" applyNumberFormat="1" applyFont="1" applyFill="1" applyBorder="1" applyAlignment="1" applyProtection="1">
      <alignment horizontal="center" vertical="center" shrinkToFit="1"/>
      <protection/>
    </xf>
    <xf numFmtId="0" fontId="73" fillId="0" borderId="17" xfId="91" applyNumberFormat="1" applyFont="1" applyFill="1" applyBorder="1" applyAlignment="1" applyProtection="1">
      <alignment horizontal="center" vertical="center" shrinkToFit="1"/>
      <protection/>
    </xf>
    <xf numFmtId="0" fontId="73" fillId="0" borderId="17" xfId="83" applyNumberFormat="1" applyFont="1" applyFill="1" applyBorder="1" applyAlignment="1" applyProtection="1">
      <alignment horizontal="center" vertical="center" shrinkToFit="1"/>
      <protection/>
    </xf>
    <xf numFmtId="0" fontId="73" fillId="0" borderId="17" xfId="91" applyFont="1" applyFill="1" applyBorder="1" applyAlignment="1" applyProtection="1">
      <alignment vertical="center" shrinkToFit="1"/>
      <protection/>
    </xf>
    <xf numFmtId="192" fontId="74" fillId="0" borderId="11" xfId="91" applyNumberFormat="1" applyFont="1" applyFill="1" applyBorder="1" applyAlignment="1" applyProtection="1">
      <alignment horizontal="center" vertical="center" shrinkToFit="1"/>
      <protection/>
    </xf>
    <xf numFmtId="0" fontId="72" fillId="0" borderId="0" xfId="91" applyFont="1" applyFill="1" applyAlignment="1" applyProtection="1">
      <alignment vertical="center"/>
      <protection/>
    </xf>
    <xf numFmtId="192" fontId="73" fillId="0" borderId="0" xfId="91" applyNumberFormat="1" applyFont="1" applyFill="1" applyBorder="1" applyAlignment="1" applyProtection="1">
      <alignment horizontal="center" vertical="center" shrinkToFit="1"/>
      <protection/>
    </xf>
    <xf numFmtId="0" fontId="73" fillId="0" borderId="0" xfId="91" applyNumberFormat="1" applyFont="1" applyFill="1" applyBorder="1" applyAlignment="1" applyProtection="1">
      <alignment horizontal="center" vertical="top" shrinkToFit="1"/>
      <protection/>
    </xf>
    <xf numFmtId="0" fontId="73" fillId="0" borderId="0" xfId="91" applyFont="1" applyFill="1" applyBorder="1" applyAlignment="1" applyProtection="1">
      <alignment horizontal="center" vertical="top" shrinkToFit="1"/>
      <protection/>
    </xf>
    <xf numFmtId="0" fontId="73" fillId="0" borderId="0" xfId="91" applyFont="1" applyFill="1" applyBorder="1" applyAlignment="1" applyProtection="1">
      <alignment vertical="top" shrinkToFit="1"/>
      <protection/>
    </xf>
    <xf numFmtId="0" fontId="73" fillId="0" borderId="0" xfId="91" applyNumberFormat="1" applyFont="1" applyFill="1" applyBorder="1" applyAlignment="1" applyProtection="1">
      <alignment vertical="top" shrinkToFit="1"/>
      <protection/>
    </xf>
    <xf numFmtId="0" fontId="73" fillId="0" borderId="0" xfId="91" applyFont="1" applyFill="1" applyAlignment="1" applyProtection="1">
      <alignment vertical="top" shrinkToFit="1"/>
      <protection/>
    </xf>
    <xf numFmtId="0" fontId="73" fillId="0" borderId="0" xfId="91" applyNumberFormat="1" applyFont="1" applyFill="1" applyAlignment="1" applyProtection="1">
      <alignment vertical="top" shrinkToFit="1"/>
      <protection/>
    </xf>
    <xf numFmtId="0" fontId="4" fillId="0" borderId="0" xfId="65" applyFont="1" applyFill="1" applyBorder="1" applyAlignment="1" applyProtection="1">
      <alignment horizontal="center" vertical="top"/>
      <protection/>
    </xf>
    <xf numFmtId="0" fontId="75" fillId="0" borderId="0" xfId="93" applyFont="1" applyAlignment="1" applyProtection="1">
      <alignment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5" fillId="0" borderId="0" xfId="50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50" applyFont="1" applyAlignment="1" applyProtection="1">
      <alignment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right" vertical="center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 applyProtection="1">
      <alignment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0" fontId="5" fillId="0" borderId="18" xfId="64" applyFont="1" applyFill="1" applyBorder="1" applyAlignment="1" applyProtection="1">
      <alignment vertical="center" shrinkToFit="1"/>
      <protection/>
    </xf>
    <xf numFmtId="2" fontId="4" fillId="0" borderId="0" xfId="77" applyNumberFormat="1" applyFont="1" applyFill="1" applyBorder="1" applyAlignment="1" applyProtection="1">
      <alignment horizontal="left" vertical="center" wrapText="1"/>
      <protection/>
    </xf>
    <xf numFmtId="192" fontId="5" fillId="0" borderId="0" xfId="93" applyNumberFormat="1" applyFont="1" applyBorder="1" applyAlignment="1" applyProtection="1">
      <alignment horizontal="center"/>
      <protection/>
    </xf>
    <xf numFmtId="0" fontId="4" fillId="0" borderId="13" xfId="65" applyFont="1" applyFill="1" applyBorder="1" applyAlignment="1" applyProtection="1">
      <alignment vertical="center"/>
      <protection/>
    </xf>
    <xf numFmtId="0" fontId="4" fillId="0" borderId="19" xfId="50" applyFont="1" applyFill="1" applyBorder="1" applyAlignment="1" applyProtection="1">
      <alignment horizontal="right" vertical="center"/>
      <protection/>
    </xf>
    <xf numFmtId="0" fontId="4" fillId="0" borderId="0" xfId="66" applyFont="1" applyFill="1" applyBorder="1" applyAlignment="1" applyProtection="1">
      <alignment vertical="center"/>
      <protection/>
    </xf>
    <xf numFmtId="0" fontId="5" fillId="0" borderId="19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192" fontId="5" fillId="0" borderId="11" xfId="50" applyNumberFormat="1" applyFont="1" applyFill="1" applyBorder="1" applyAlignment="1" applyProtection="1">
      <alignment horizontal="left" vertical="center"/>
      <protection/>
    </xf>
    <xf numFmtId="0" fontId="5" fillId="0" borderId="19" xfId="50" applyFont="1" applyBorder="1" applyAlignment="1" applyProtection="1">
      <alignment vertical="center"/>
      <protection/>
    </xf>
    <xf numFmtId="0" fontId="4" fillId="0" borderId="0" xfId="93" applyFont="1" applyAlignment="1" applyProtection="1">
      <alignment horizontal="center" vertical="center"/>
      <protection/>
    </xf>
    <xf numFmtId="0" fontId="4" fillId="0" borderId="0" xfId="50" applyFont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192" fontId="5" fillId="0" borderId="11" xfId="50" applyNumberFormat="1" applyFont="1" applyBorder="1" applyAlignment="1" applyProtection="1">
      <alignment horizontal="center" vertical="center" shrinkToFit="1"/>
      <protection/>
    </xf>
    <xf numFmtId="0" fontId="4" fillId="0" borderId="11" xfId="50" applyFont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horizontal="center" vertical="center" shrinkToFit="1"/>
      <protection/>
    </xf>
    <xf numFmtId="192" fontId="4" fillId="19" borderId="11" xfId="50" applyNumberFormat="1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vertical="top"/>
      <protection/>
    </xf>
    <xf numFmtId="2" fontId="5" fillId="0" borderId="0" xfId="93" applyNumberFormat="1" applyFont="1" applyBorder="1" applyAlignment="1" applyProtection="1">
      <alignment horizontal="center"/>
      <protection/>
    </xf>
    <xf numFmtId="0" fontId="72" fillId="0" borderId="0" xfId="50" applyFont="1" applyAlignment="1" applyProtection="1">
      <alignment vertical="top"/>
      <protection/>
    </xf>
    <xf numFmtId="0" fontId="5" fillId="0" borderId="0" xfId="93" applyFont="1" applyFill="1" applyAlignment="1" applyProtection="1">
      <alignment vertical="center"/>
      <protection/>
    </xf>
    <xf numFmtId="0" fontId="5" fillId="0" borderId="0" xfId="62" applyFont="1" applyAlignment="1" applyProtection="1">
      <alignment vertical="center" wrapText="1"/>
      <protection/>
    </xf>
    <xf numFmtId="0" fontId="5" fillId="0" borderId="0" xfId="62" applyFont="1" applyFill="1" applyAlignment="1" applyProtection="1">
      <alignment vertical="center" wrapText="1"/>
      <protection/>
    </xf>
    <xf numFmtId="43" fontId="5" fillId="0" borderId="0" xfId="83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vertical="center" wrapText="1"/>
      <protection/>
    </xf>
    <xf numFmtId="0" fontId="4" fillId="0" borderId="0" xfId="93" applyFont="1" applyFill="1" applyAlignment="1" applyProtection="1">
      <alignment horizontal="left"/>
      <protection/>
    </xf>
    <xf numFmtId="0" fontId="10" fillId="0" borderId="0" xfId="91" applyFont="1" applyFill="1" applyAlignment="1" applyProtection="1">
      <alignment horizontal="right"/>
      <protection/>
    </xf>
    <xf numFmtId="0" fontId="11" fillId="0" borderId="0" xfId="91" applyFont="1" applyFill="1" applyAlignment="1" applyProtection="1">
      <alignment vertical="top"/>
      <protection/>
    </xf>
    <xf numFmtId="0" fontId="11" fillId="0" borderId="20" xfId="91" applyFont="1" applyFill="1" applyBorder="1" applyAlignment="1" applyProtection="1">
      <alignment vertical="top" wrapText="1"/>
      <protection/>
    </xf>
    <xf numFmtId="0" fontId="76" fillId="0" borderId="17" xfId="91" applyFont="1" applyFill="1" applyBorder="1" applyAlignment="1" applyProtection="1">
      <alignment horizontal="center" vertical="center"/>
      <protection/>
    </xf>
    <xf numFmtId="0" fontId="76" fillId="0" borderId="0" xfId="91" applyFont="1" applyFill="1" applyBorder="1" applyAlignment="1" applyProtection="1">
      <alignment vertical="top"/>
      <protection/>
    </xf>
    <xf numFmtId="0" fontId="11" fillId="0" borderId="0" xfId="91" applyFont="1" applyFill="1" applyBorder="1" applyAlignment="1" applyProtection="1">
      <alignment vertical="top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73" fillId="0" borderId="0" xfId="91" applyNumberFormat="1" applyFont="1" applyFill="1" applyBorder="1" applyAlignment="1" applyProtection="1">
      <alignment horizontal="center" vertical="top" shrinkToFit="1"/>
      <protection/>
    </xf>
    <xf numFmtId="192" fontId="73" fillId="0" borderId="0" xfId="91" applyNumberFormat="1" applyFont="1" applyFill="1" applyBorder="1" applyAlignment="1" applyProtection="1">
      <alignment vertical="top" shrinkToFit="1"/>
      <protection/>
    </xf>
    <xf numFmtId="192" fontId="73" fillId="0" borderId="0" xfId="91" applyNumberFormat="1" applyFont="1" applyFill="1" applyAlignment="1" applyProtection="1">
      <alignment vertical="top" shrinkToFit="1"/>
      <protection/>
    </xf>
    <xf numFmtId="0" fontId="73" fillId="0" borderId="0" xfId="91" applyNumberFormat="1" applyFont="1" applyFill="1" applyAlignment="1" applyProtection="1">
      <alignment horizontal="center" vertical="top" shrinkToFit="1"/>
      <protection/>
    </xf>
    <xf numFmtId="0" fontId="10" fillId="0" borderId="0" xfId="91" applyFont="1" applyFill="1" applyAlignment="1" applyProtection="1">
      <alignment horizontal="center" shrinkToFit="1"/>
      <protection/>
    </xf>
    <xf numFmtId="0" fontId="11" fillId="0" borderId="0" xfId="91" applyFont="1" applyFill="1" applyAlignment="1" applyProtection="1">
      <alignment horizontal="center" vertical="top" shrinkToFit="1"/>
      <protection/>
    </xf>
    <xf numFmtId="0" fontId="11" fillId="0" borderId="25" xfId="91" applyFont="1" applyFill="1" applyBorder="1" applyAlignment="1" applyProtection="1">
      <alignment horizontal="center" vertical="top" shrinkToFit="1"/>
      <protection/>
    </xf>
    <xf numFmtId="0" fontId="11" fillId="0" borderId="26" xfId="91" applyFont="1" applyFill="1" applyBorder="1" applyAlignment="1" applyProtection="1">
      <alignment horizontal="center" vertical="top" shrinkToFit="1"/>
      <protection/>
    </xf>
    <xf numFmtId="0" fontId="76" fillId="0" borderId="17" xfId="91" applyFont="1" applyFill="1" applyBorder="1" applyAlignment="1" applyProtection="1">
      <alignment horizontal="center" vertical="center" shrinkToFit="1"/>
      <protection/>
    </xf>
    <xf numFmtId="0" fontId="76" fillId="0" borderId="0" xfId="91" applyFont="1" applyFill="1" applyAlignment="1" applyProtection="1">
      <alignment horizontal="center" vertical="center" shrinkToFit="1"/>
      <protection/>
    </xf>
    <xf numFmtId="0" fontId="76" fillId="0" borderId="0" xfId="91" applyFont="1" applyFill="1" applyAlignment="1" applyProtection="1">
      <alignment horizontal="center" vertical="top" shrinkToFit="1"/>
      <protection/>
    </xf>
    <xf numFmtId="0" fontId="74" fillId="0" borderId="0" xfId="91" applyFont="1" applyFill="1" applyBorder="1" applyAlignment="1" applyProtection="1">
      <alignment horizontal="center" vertical="center" shrinkToFit="1"/>
      <protection/>
    </xf>
    <xf numFmtId="0" fontId="73" fillId="0" borderId="0" xfId="91" applyNumberFormat="1" applyFont="1" applyFill="1" applyBorder="1" applyAlignment="1" applyProtection="1">
      <alignment horizontal="center" vertical="center" shrinkToFit="1"/>
      <protection/>
    </xf>
    <xf numFmtId="0" fontId="73" fillId="0" borderId="0" xfId="83" applyNumberFormat="1" applyFont="1" applyFill="1" applyBorder="1" applyAlignment="1" applyProtection="1">
      <alignment vertical="center" shrinkToFit="1"/>
      <protection/>
    </xf>
    <xf numFmtId="197" fontId="73" fillId="0" borderId="0" xfId="83" applyNumberFormat="1" applyFont="1" applyFill="1" applyBorder="1" applyAlignment="1" applyProtection="1">
      <alignment horizontal="center" vertical="center" shrinkToFit="1"/>
      <protection/>
    </xf>
    <xf numFmtId="192" fontId="73" fillId="0" borderId="0" xfId="83" applyNumberFormat="1" applyFont="1" applyFill="1" applyBorder="1" applyAlignment="1" applyProtection="1">
      <alignment horizontal="center" vertical="center" shrinkToFit="1"/>
      <protection/>
    </xf>
    <xf numFmtId="0" fontId="73" fillId="0" borderId="0" xfId="91" applyFont="1" applyFill="1" applyBorder="1" applyAlignment="1" applyProtection="1">
      <alignment horizontal="left" vertical="center"/>
      <protection/>
    </xf>
    <xf numFmtId="0" fontId="73" fillId="0" borderId="0" xfId="91" applyFont="1" applyFill="1" applyBorder="1" applyAlignment="1" applyProtection="1">
      <alignment horizontal="center" vertical="center" shrinkToFit="1"/>
      <protection/>
    </xf>
    <xf numFmtId="192" fontId="73" fillId="0" borderId="0" xfId="83" applyNumberFormat="1" applyFont="1" applyFill="1" applyBorder="1" applyAlignment="1" applyProtection="1">
      <alignment vertical="center" shrinkToFit="1"/>
      <protection/>
    </xf>
    <xf numFmtId="0" fontId="74" fillId="0" borderId="0" xfId="91" applyFont="1" applyFill="1" applyBorder="1" applyAlignment="1" applyProtection="1">
      <alignment vertical="center" shrinkToFit="1"/>
      <protection/>
    </xf>
    <xf numFmtId="192" fontId="73" fillId="0" borderId="0" xfId="91" applyNumberFormat="1" applyFont="1" applyFill="1" applyBorder="1" applyAlignment="1" applyProtection="1">
      <alignment horizontal="center" vertical="center" shrinkToFit="1"/>
      <protection/>
    </xf>
    <xf numFmtId="192" fontId="73" fillId="0" borderId="0" xfId="91" applyNumberFormat="1" applyFont="1" applyFill="1" applyBorder="1" applyAlignment="1" applyProtection="1">
      <alignment vertical="center" shrinkToFit="1"/>
      <protection/>
    </xf>
    <xf numFmtId="0" fontId="73" fillId="0" borderId="0" xfId="91" applyFont="1" applyFill="1" applyBorder="1" applyAlignment="1" applyProtection="1">
      <alignment vertical="center"/>
      <protection/>
    </xf>
    <xf numFmtId="0" fontId="73" fillId="0" borderId="0" xfId="91" applyFont="1" applyFill="1" applyBorder="1" applyAlignment="1" applyProtection="1">
      <alignment vertical="center" shrinkToFit="1"/>
      <protection/>
    </xf>
    <xf numFmtId="0" fontId="73" fillId="0" borderId="0" xfId="91" applyFont="1" applyFill="1" applyAlignment="1" applyProtection="1">
      <alignment vertical="center" shrinkToFit="1"/>
      <protection/>
    </xf>
    <xf numFmtId="0" fontId="73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74" fillId="0" borderId="0" xfId="91" applyFont="1" applyFill="1" applyBorder="1" applyAlignment="1" applyProtection="1">
      <alignment vertical="top"/>
      <protection/>
    </xf>
    <xf numFmtId="2" fontId="74" fillId="6" borderId="11" xfId="91" applyNumberFormat="1" applyFont="1" applyFill="1" applyBorder="1" applyAlignment="1" applyProtection="1">
      <alignment horizontal="center" vertical="center" shrinkToFit="1"/>
      <protection/>
    </xf>
    <xf numFmtId="2" fontId="73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26" xfId="91" applyNumberFormat="1" applyFont="1" applyFill="1" applyBorder="1" applyAlignment="1" applyProtection="1">
      <alignment horizontal="center" vertical="top" shrinkToFit="1"/>
      <protection/>
    </xf>
    <xf numFmtId="192" fontId="73" fillId="0" borderId="27" xfId="91" applyNumberFormat="1" applyFont="1" applyFill="1" applyBorder="1" applyAlignment="1" applyProtection="1">
      <alignment horizontal="center" vertical="top" shrinkToFit="1"/>
      <protection/>
    </xf>
    <xf numFmtId="1" fontId="12" fillId="0" borderId="11" xfId="91" applyNumberFormat="1" applyFont="1" applyFill="1" applyBorder="1" applyAlignment="1" applyProtection="1">
      <alignment horizontal="right" shrinkToFit="1"/>
      <protection/>
    </xf>
    <xf numFmtId="4" fontId="5" fillId="19" borderId="11" xfId="83" applyNumberFormat="1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77" fillId="0" borderId="0" xfId="62" applyFont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2" fontId="78" fillId="0" borderId="27" xfId="91" applyNumberFormat="1" applyFont="1" applyFill="1" applyBorder="1" applyAlignment="1" applyProtection="1">
      <alignment horizontal="center" vertical="top" shrinkToFit="1"/>
      <protection/>
    </xf>
    <xf numFmtId="0" fontId="78" fillId="0" borderId="28" xfId="91" applyFont="1" applyFill="1" applyBorder="1" applyAlignment="1" applyProtection="1">
      <alignment vertical="top" wrapText="1"/>
      <protection/>
    </xf>
    <xf numFmtId="1" fontId="74" fillId="0" borderId="14" xfId="91" applyNumberFormat="1" applyFont="1" applyFill="1" applyBorder="1" applyAlignment="1" applyProtection="1">
      <alignment horizontal="center" vertical="top" shrinkToFit="1"/>
      <protection/>
    </xf>
    <xf numFmtId="1" fontId="12" fillId="0" borderId="15" xfId="91" applyNumberFormat="1" applyFont="1" applyFill="1" applyBorder="1" applyAlignment="1" applyProtection="1">
      <alignment horizontal="right" vertical="top" shrinkToFit="1"/>
      <protection/>
    </xf>
    <xf numFmtId="195" fontId="78" fillId="0" borderId="26" xfId="91" applyNumberFormat="1" applyFont="1" applyFill="1" applyBorder="1" applyAlignment="1" applyProtection="1">
      <alignment horizontal="center" vertical="top" shrinkToFit="1"/>
      <protection/>
    </xf>
    <xf numFmtId="0" fontId="78" fillId="0" borderId="20" xfId="91" applyFont="1" applyFill="1" applyBorder="1" applyAlignment="1" applyProtection="1">
      <alignment vertical="top" wrapText="1" shrinkToFit="1"/>
      <protection/>
    </xf>
    <xf numFmtId="1" fontId="73" fillId="0" borderId="29" xfId="91" applyNumberFormat="1" applyFont="1" applyFill="1" applyBorder="1" applyAlignment="1" applyProtection="1">
      <alignment horizontal="center" vertical="top" shrinkToFit="1"/>
      <protection/>
    </xf>
    <xf numFmtId="1" fontId="73" fillId="0" borderId="14" xfId="91" applyNumberFormat="1" applyFont="1" applyFill="1" applyBorder="1" applyAlignment="1" applyProtection="1" quotePrefix="1">
      <alignment horizontal="center" vertical="top" shrinkToFit="1"/>
      <protection/>
    </xf>
    <xf numFmtId="1" fontId="73" fillId="0" borderId="14" xfId="91" applyNumberFormat="1" applyFont="1" applyFill="1" applyBorder="1" applyAlignment="1" applyProtection="1">
      <alignment horizontal="center" vertical="top" shrinkToFit="1"/>
      <protection/>
    </xf>
    <xf numFmtId="192" fontId="73" fillId="0" borderId="26" xfId="91" applyNumberFormat="1" applyFont="1" applyFill="1" applyBorder="1" applyAlignment="1" applyProtection="1">
      <alignment horizontal="center" vertical="top" shrinkToFit="1"/>
      <protection/>
    </xf>
    <xf numFmtId="1" fontId="12" fillId="0" borderId="14" xfId="91" applyNumberFormat="1" applyFont="1" applyFill="1" applyBorder="1" applyAlignment="1" applyProtection="1">
      <alignment horizontal="right" shrinkToFit="1"/>
      <protection/>
    </xf>
    <xf numFmtId="192" fontId="73" fillId="0" borderId="14" xfId="83" applyNumberFormat="1" applyFont="1" applyFill="1" applyBorder="1" applyAlignment="1" applyProtection="1">
      <alignment horizontal="center" vertical="top" shrinkToFit="1"/>
      <protection/>
    </xf>
    <xf numFmtId="1" fontId="5" fillId="0" borderId="15" xfId="93" applyNumberFormat="1" applyFont="1" applyBorder="1" applyAlignment="1" applyProtection="1">
      <alignment horizontal="center" vertical="top"/>
      <protection/>
    </xf>
    <xf numFmtId="0" fontId="72" fillId="0" borderId="0" xfId="93" applyFont="1" applyAlignment="1" applyProtection="1">
      <alignment vertical="center"/>
      <protection/>
    </xf>
    <xf numFmtId="3" fontId="5" fillId="34" borderId="11" xfId="8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5" applyFont="1" applyFill="1" applyBorder="1" applyAlignment="1" applyProtection="1">
      <alignment horizontal="left" vertical="center"/>
      <protection/>
    </xf>
    <xf numFmtId="0" fontId="4" fillId="12" borderId="30" xfId="93" applyFont="1" applyFill="1" applyBorder="1" applyAlignment="1" applyProtection="1">
      <alignment horizontal="center" vertical="center"/>
      <protection/>
    </xf>
    <xf numFmtId="0" fontId="5" fillId="0" borderId="13" xfId="93" applyFont="1" applyFill="1" applyBorder="1" applyAlignment="1" applyProtection="1">
      <alignment horizontal="center" vertical="center"/>
      <protection/>
    </xf>
    <xf numFmtId="2" fontId="5" fillId="0" borderId="19" xfId="50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Border="1" applyAlignment="1" applyProtection="1">
      <alignment horizontal="center" vertical="center"/>
      <protection/>
    </xf>
    <xf numFmtId="2" fontId="5" fillId="0" borderId="0" xfId="93" applyNumberFormat="1" applyFont="1" applyBorder="1" applyAlignment="1" applyProtection="1">
      <alignment horizontal="center" vertical="center"/>
      <protection/>
    </xf>
    <xf numFmtId="0" fontId="72" fillId="0" borderId="0" xfId="50" applyFont="1" applyAlignment="1" applyProtection="1">
      <alignment vertical="center"/>
      <protection/>
    </xf>
    <xf numFmtId="2" fontId="5" fillId="3" borderId="11" xfId="64" applyNumberFormat="1" applyFont="1" applyFill="1" applyBorder="1" applyAlignment="1" applyProtection="1">
      <alignment horizontal="center" vertical="center" shrinkToFit="1"/>
      <protection/>
    </xf>
    <xf numFmtId="0" fontId="15" fillId="0" borderId="0" xfId="62" applyFont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right" vertical="center" wrapText="1" indent="1"/>
      <protection/>
    </xf>
    <xf numFmtId="3" fontId="77" fillId="0" borderId="0" xfId="50" applyNumberFormat="1" applyFont="1" applyAlignment="1" applyProtection="1">
      <alignment vertical="top"/>
      <protection/>
    </xf>
    <xf numFmtId="0" fontId="72" fillId="0" borderId="0" xfId="50" applyFont="1" applyAlignment="1" applyProtection="1">
      <alignment horizontal="right" vertical="top" wrapText="1"/>
      <protection/>
    </xf>
    <xf numFmtId="0" fontId="72" fillId="0" borderId="0" xfId="50" applyFont="1" applyAlignment="1" applyProtection="1">
      <alignment/>
      <protection/>
    </xf>
    <xf numFmtId="0" fontId="75" fillId="0" borderId="0" xfId="63" applyFont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vertical="center"/>
      <protection/>
    </xf>
    <xf numFmtId="0" fontId="5" fillId="0" borderId="0" xfId="93" applyFont="1" applyFill="1" applyAlignment="1" applyProtection="1">
      <alignment horizontal="left" vertical="center"/>
      <protection/>
    </xf>
    <xf numFmtId="0" fontId="5" fillId="0" borderId="0" xfId="93" applyFont="1" applyFill="1" applyBorder="1" applyAlignment="1" applyProtection="1">
      <alignment vertical="center"/>
      <protection/>
    </xf>
    <xf numFmtId="0" fontId="5" fillId="0" borderId="0" xfId="93" applyFont="1" applyFill="1" applyBorder="1" applyAlignment="1" applyProtection="1">
      <alignment horizontal="centerContinuous" vertical="center"/>
      <protection/>
    </xf>
    <xf numFmtId="0" fontId="5" fillId="0" borderId="0" xfId="93" applyFont="1" applyFill="1" applyBorder="1" applyAlignment="1" applyProtection="1">
      <alignment horizontal="center" vertical="top" wrapText="1"/>
      <protection/>
    </xf>
    <xf numFmtId="0" fontId="5" fillId="0" borderId="0" xfId="93" applyFont="1" applyFill="1" applyBorder="1" applyAlignment="1" applyProtection="1">
      <alignment horizontal="center" vertical="center" wrapText="1"/>
      <protection/>
    </xf>
    <xf numFmtId="194" fontId="4" fillId="35" borderId="11" xfId="35" applyNumberFormat="1" applyFont="1" applyFill="1" applyBorder="1" applyAlignment="1" applyProtection="1">
      <alignment horizontal="center" vertical="top"/>
      <protection locked="0"/>
    </xf>
    <xf numFmtId="194" fontId="5" fillId="0" borderId="0" xfId="93" applyNumberFormat="1" applyFont="1" applyProtection="1">
      <alignment/>
      <protection/>
    </xf>
    <xf numFmtId="0" fontId="5" fillId="0" borderId="0" xfId="93" applyFont="1" applyAlignment="1" applyProtection="1">
      <alignment horizontal="left" vertical="center"/>
      <protection/>
    </xf>
    <xf numFmtId="0" fontId="5" fillId="36" borderId="0" xfId="63" applyFont="1" applyFill="1" applyProtection="1">
      <alignment/>
      <protection/>
    </xf>
    <xf numFmtId="1" fontId="5" fillId="0" borderId="14" xfId="77" applyNumberFormat="1" applyFont="1" applyFill="1" applyBorder="1" applyAlignment="1" applyProtection="1">
      <alignment horizontal="center" vertical="center" wrapText="1"/>
      <protection/>
    </xf>
    <xf numFmtId="209" fontId="5" fillId="0" borderId="0" xfId="83" applyNumberFormat="1" applyFont="1" applyFill="1" applyBorder="1" applyAlignment="1" applyProtection="1">
      <alignment horizontal="center" vertical="center" shrinkToFit="1"/>
      <protection/>
    </xf>
    <xf numFmtId="209" fontId="5" fillId="36" borderId="0" xfId="83" applyNumberFormat="1" applyFont="1" applyFill="1" applyBorder="1" applyAlignment="1" applyProtection="1">
      <alignment horizontal="center" vertical="center" shrinkToFit="1"/>
      <protection/>
    </xf>
    <xf numFmtId="0" fontId="73" fillId="0" borderId="31" xfId="91" applyFont="1" applyFill="1" applyBorder="1" applyAlignment="1" applyProtection="1">
      <alignment horizontal="center" vertical="top" shrinkToFit="1"/>
      <protection/>
    </xf>
    <xf numFmtId="0" fontId="73" fillId="0" borderId="14" xfId="91" applyFont="1" applyFill="1" applyBorder="1" applyAlignment="1" applyProtection="1">
      <alignment horizontal="center" vertical="top" shrinkToFit="1"/>
      <protection/>
    </xf>
    <xf numFmtId="0" fontId="78" fillId="0" borderId="32" xfId="91" applyFont="1" applyFill="1" applyBorder="1" applyAlignment="1" applyProtection="1">
      <alignment vertical="top" wrapText="1" shrinkToFit="1"/>
      <protection/>
    </xf>
    <xf numFmtId="1" fontId="74" fillId="0" borderId="31" xfId="91" applyNumberFormat="1" applyFont="1" applyFill="1" applyBorder="1" applyAlignment="1" applyProtection="1">
      <alignment horizontal="center" vertical="top" shrinkToFit="1"/>
      <protection/>
    </xf>
    <xf numFmtId="2" fontId="73" fillId="0" borderId="31" xfId="91" applyNumberFormat="1" applyFont="1" applyFill="1" applyBorder="1" applyAlignment="1" applyProtection="1">
      <alignment horizontal="center" vertical="top" shrinkToFit="1"/>
      <protection/>
    </xf>
    <xf numFmtId="1" fontId="73" fillId="0" borderId="32" xfId="91" applyNumberFormat="1" applyFont="1" applyFill="1" applyBorder="1" applyAlignment="1" applyProtection="1">
      <alignment horizontal="center" vertical="top" shrinkToFit="1"/>
      <protection/>
    </xf>
    <xf numFmtId="1" fontId="73" fillId="0" borderId="31" xfId="91" applyNumberFormat="1" applyFont="1" applyFill="1" applyBorder="1" applyAlignment="1" applyProtection="1" quotePrefix="1">
      <alignment horizontal="center" vertical="top" shrinkToFit="1"/>
      <protection/>
    </xf>
    <xf numFmtId="1" fontId="73" fillId="0" borderId="33" xfId="91" applyNumberFormat="1" applyFont="1" applyFill="1" applyBorder="1" applyAlignment="1" applyProtection="1">
      <alignment horizontal="center" vertical="top" shrinkToFit="1"/>
      <protection/>
    </xf>
    <xf numFmtId="2" fontId="73" fillId="0" borderId="33" xfId="91" applyNumberFormat="1" applyFont="1" applyFill="1" applyBorder="1" applyAlignment="1" applyProtection="1">
      <alignment horizontal="center" vertical="top" shrinkToFit="1"/>
      <protection/>
    </xf>
    <xf numFmtId="192" fontId="73" fillId="0" borderId="33" xfId="91" applyNumberFormat="1" applyFont="1" applyFill="1" applyBorder="1" applyAlignment="1" applyProtection="1">
      <alignment horizontal="center" vertical="top" shrinkToFit="1"/>
      <protection/>
    </xf>
    <xf numFmtId="1" fontId="12" fillId="0" borderId="31" xfId="91" applyNumberFormat="1" applyFont="1" applyFill="1" applyBorder="1" applyAlignment="1" applyProtection="1">
      <alignment horizontal="right" shrinkToFit="1"/>
      <protection/>
    </xf>
    <xf numFmtId="192" fontId="73" fillId="0" borderId="31" xfId="83" applyNumberFormat="1" applyFont="1" applyFill="1" applyBorder="1" applyAlignment="1" applyProtection="1">
      <alignment horizontal="center" vertical="top" shrinkToFit="1"/>
      <protection/>
    </xf>
    <xf numFmtId="195" fontId="78" fillId="0" borderId="27" xfId="91" applyNumberFormat="1" applyFont="1" applyFill="1" applyBorder="1" applyAlignment="1" applyProtection="1">
      <alignment horizontal="center" vertical="top" shrinkToFit="1"/>
      <protection/>
    </xf>
    <xf numFmtId="1" fontId="74" fillId="0" borderId="15" xfId="91" applyNumberFormat="1" applyFont="1" applyFill="1" applyBorder="1" applyAlignment="1" applyProtection="1">
      <alignment horizontal="center" vertical="top" shrinkToFit="1"/>
      <protection/>
    </xf>
    <xf numFmtId="1" fontId="5" fillId="0" borderId="27" xfId="93" applyNumberFormat="1" applyFont="1" applyBorder="1" applyAlignment="1" applyProtection="1">
      <alignment horizontal="center" vertical="top"/>
      <protection/>
    </xf>
    <xf numFmtId="195" fontId="78" fillId="0" borderId="33" xfId="91" applyNumberFormat="1" applyFont="1" applyFill="1" applyBorder="1" applyAlignment="1" applyProtection="1">
      <alignment horizontal="center" vertical="top" shrinkToFit="1"/>
      <protection/>
    </xf>
    <xf numFmtId="0" fontId="78" fillId="0" borderId="34" xfId="91" applyFont="1" applyFill="1" applyBorder="1" applyAlignment="1" applyProtection="1">
      <alignment vertical="top" wrapText="1"/>
      <protection/>
    </xf>
    <xf numFmtId="2" fontId="5" fillId="0" borderId="31" xfId="91" applyNumberFormat="1" applyFont="1" applyFill="1" applyBorder="1" applyAlignment="1" applyProtection="1">
      <alignment horizontal="center" vertical="top" shrinkToFit="1"/>
      <protection/>
    </xf>
    <xf numFmtId="1" fontId="5" fillId="0" borderId="31" xfId="93" applyNumberFormat="1" applyFont="1" applyBorder="1" applyAlignment="1" applyProtection="1">
      <alignment horizontal="center" vertical="top"/>
      <protection/>
    </xf>
    <xf numFmtId="1" fontId="12" fillId="0" borderId="31" xfId="91" applyNumberFormat="1" applyFont="1" applyFill="1" applyBorder="1" applyAlignment="1" applyProtection="1">
      <alignment horizontal="right" vertical="top" shrinkToFit="1"/>
      <protection/>
    </xf>
    <xf numFmtId="2" fontId="78" fillId="0" borderId="35" xfId="91" applyNumberFormat="1" applyFont="1" applyFill="1" applyBorder="1" applyAlignment="1" applyProtection="1">
      <alignment horizontal="center" vertical="top" shrinkToFit="1"/>
      <protection/>
    </xf>
    <xf numFmtId="0" fontId="78" fillId="0" borderId="36" xfId="91" applyFont="1" applyFill="1" applyBorder="1" applyAlignment="1" applyProtection="1">
      <alignment vertical="top" wrapText="1"/>
      <protection/>
    </xf>
    <xf numFmtId="0" fontId="73" fillId="0" borderId="37" xfId="91" applyFont="1" applyFill="1" applyBorder="1" applyAlignment="1" applyProtection="1">
      <alignment horizontal="center" vertical="top" shrinkToFit="1"/>
      <protection/>
    </xf>
    <xf numFmtId="2" fontId="5" fillId="0" borderId="37" xfId="91" applyNumberFormat="1" applyFont="1" applyFill="1" applyBorder="1" applyAlignment="1" applyProtection="1">
      <alignment horizontal="center" vertical="top" shrinkToFit="1"/>
      <protection/>
    </xf>
    <xf numFmtId="2" fontId="73" fillId="0" borderId="37" xfId="91" applyNumberFormat="1" applyFont="1" applyFill="1" applyBorder="1" applyAlignment="1" applyProtection="1">
      <alignment horizontal="center" vertical="top" shrinkToFit="1"/>
      <protection/>
    </xf>
    <xf numFmtId="192" fontId="73" fillId="0" borderId="35" xfId="91" applyNumberFormat="1" applyFont="1" applyFill="1" applyBorder="1" applyAlignment="1" applyProtection="1">
      <alignment horizontal="center" vertical="top" shrinkToFit="1"/>
      <protection/>
    </xf>
    <xf numFmtId="1" fontId="12" fillId="0" borderId="37" xfId="91" applyNumberFormat="1" applyFont="1" applyFill="1" applyBorder="1" applyAlignment="1" applyProtection="1">
      <alignment horizontal="right" vertical="top" shrinkToFit="1"/>
      <protection/>
    </xf>
    <xf numFmtId="192" fontId="73" fillId="0" borderId="37" xfId="83" applyNumberFormat="1" applyFont="1" applyFill="1" applyBorder="1" applyAlignment="1" applyProtection="1">
      <alignment horizontal="center" vertical="top" shrinkToFit="1"/>
      <protection/>
    </xf>
    <xf numFmtId="1" fontId="5" fillId="0" borderId="37" xfId="77" applyNumberFormat="1" applyFont="1" applyFill="1" applyBorder="1" applyAlignment="1" applyProtection="1">
      <alignment horizontal="center" vertical="top" wrapText="1"/>
      <protection/>
    </xf>
    <xf numFmtId="195" fontId="78" fillId="0" borderId="22" xfId="91" applyNumberFormat="1" applyFont="1" applyFill="1" applyBorder="1" applyAlignment="1" applyProtection="1">
      <alignment horizontal="center" vertical="center" shrinkToFit="1"/>
      <protection/>
    </xf>
    <xf numFmtId="0" fontId="78" fillId="0" borderId="16" xfId="91" applyFont="1" applyFill="1" applyBorder="1" applyAlignment="1" applyProtection="1">
      <alignment vertical="center" shrinkToFit="1"/>
      <protection/>
    </xf>
    <xf numFmtId="0" fontId="74" fillId="0" borderId="30" xfId="91" applyFont="1" applyFill="1" applyBorder="1" applyAlignment="1" applyProtection="1">
      <alignment horizontal="center" vertical="center" shrinkToFit="1"/>
      <protection/>
    </xf>
    <xf numFmtId="1" fontId="74" fillId="0" borderId="30" xfId="91" applyNumberFormat="1" applyFont="1" applyFill="1" applyBorder="1" applyAlignment="1" applyProtection="1">
      <alignment horizontal="center" vertical="center" shrinkToFit="1"/>
      <protection/>
    </xf>
    <xf numFmtId="2" fontId="5" fillId="0" borderId="30" xfId="91" applyNumberFormat="1" applyFont="1" applyFill="1" applyBorder="1" applyAlignment="1" applyProtection="1">
      <alignment horizontal="center" vertical="center" shrinkToFit="1"/>
      <protection/>
    </xf>
    <xf numFmtId="0" fontId="73" fillId="0" borderId="30" xfId="91" applyNumberFormat="1" applyFont="1" applyFill="1" applyBorder="1" applyAlignment="1" applyProtection="1">
      <alignment horizontal="center" vertical="center" shrinkToFit="1"/>
      <protection/>
    </xf>
    <xf numFmtId="2" fontId="74" fillId="0" borderId="30" xfId="91" applyNumberFormat="1" applyFont="1" applyFill="1" applyBorder="1" applyAlignment="1" applyProtection="1">
      <alignment horizontal="center" vertical="center" shrinkToFit="1"/>
      <protection/>
    </xf>
    <xf numFmtId="192" fontId="74" fillId="0" borderId="22" xfId="91" applyNumberFormat="1" applyFont="1" applyFill="1" applyBorder="1" applyAlignment="1" applyProtection="1">
      <alignment horizontal="center" vertical="center" shrinkToFit="1"/>
      <protection/>
    </xf>
    <xf numFmtId="1" fontId="12" fillId="0" borderId="30" xfId="91" applyNumberFormat="1" applyFont="1" applyFill="1" applyBorder="1" applyAlignment="1" applyProtection="1">
      <alignment horizontal="right" vertical="center" shrinkToFit="1"/>
      <protection/>
    </xf>
    <xf numFmtId="192" fontId="73" fillId="0" borderId="30" xfId="83" applyNumberFormat="1" applyFont="1" applyFill="1" applyBorder="1" applyAlignment="1" applyProtection="1">
      <alignment horizontal="center" vertical="center" shrinkToFit="1"/>
      <protection/>
    </xf>
    <xf numFmtId="0" fontId="72" fillId="0" borderId="0" xfId="91" applyFont="1" applyAlignment="1" applyProtection="1">
      <alignment vertical="center" shrinkToFit="1"/>
      <protection/>
    </xf>
    <xf numFmtId="195" fontId="73" fillId="0" borderId="37" xfId="91" applyNumberFormat="1" applyFont="1" applyFill="1" applyBorder="1" applyAlignment="1" applyProtection="1">
      <alignment horizontal="center" vertical="top" shrinkToFit="1"/>
      <protection/>
    </xf>
    <xf numFmtId="195" fontId="73" fillId="0" borderId="15" xfId="91" applyNumberFormat="1" applyFont="1" applyFill="1" applyBorder="1" applyAlignment="1" applyProtection="1">
      <alignment horizontal="center" vertical="top" shrinkToFit="1"/>
      <protection/>
    </xf>
    <xf numFmtId="3" fontId="5" fillId="36" borderId="11" xfId="83" applyNumberFormat="1" applyFont="1" applyFill="1" applyBorder="1" applyAlignment="1" applyProtection="1">
      <alignment horizontal="center" vertical="center" shrinkToFit="1"/>
      <protection/>
    </xf>
    <xf numFmtId="0" fontId="4" fillId="12" borderId="13" xfId="50" applyFont="1" applyFill="1" applyBorder="1" applyAlignment="1" applyProtection="1">
      <alignment horizontal="center" vertical="center" shrinkToFit="1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5" fillId="0" borderId="0" xfId="64" applyFont="1" applyAlignment="1" applyProtection="1">
      <alignment horizontal="left" vertical="center" wrapText="1"/>
      <protection/>
    </xf>
    <xf numFmtId="0" fontId="4" fillId="0" borderId="22" xfId="65" applyFont="1" applyBorder="1" applyAlignment="1" applyProtection="1">
      <alignment vertical="center"/>
      <protection/>
    </xf>
    <xf numFmtId="0" fontId="4" fillId="0" borderId="17" xfId="63" applyFont="1" applyFill="1" applyBorder="1" applyAlignment="1" applyProtection="1">
      <alignment horizontal="right" vertical="center"/>
      <protection/>
    </xf>
    <xf numFmtId="0" fontId="4" fillId="0" borderId="16" xfId="65" applyFont="1" applyFill="1" applyBorder="1" applyAlignment="1" applyProtection="1">
      <alignment horizontal="center" vertical="center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19" xfId="62" applyFont="1" applyBorder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center"/>
      <protection/>
    </xf>
    <xf numFmtId="0" fontId="75" fillId="0" borderId="0" xfId="62" applyFont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0" fontId="4" fillId="0" borderId="24" xfId="93" applyFont="1" applyBorder="1" applyAlignment="1" applyProtection="1">
      <alignment vertical="center"/>
      <protection/>
    </xf>
    <xf numFmtId="0" fontId="5" fillId="0" borderId="25" xfId="62" applyFont="1" applyBorder="1" applyAlignment="1" applyProtection="1">
      <alignment vertical="center"/>
      <protection/>
    </xf>
    <xf numFmtId="0" fontId="4" fillId="0" borderId="38" xfId="65" applyFont="1" applyFill="1" applyBorder="1" applyAlignment="1" applyProtection="1">
      <alignment horizontal="center" vertical="center"/>
      <protection/>
    </xf>
    <xf numFmtId="0" fontId="4" fillId="34" borderId="12" xfId="64" applyFont="1" applyFill="1" applyBorder="1" applyAlignment="1" applyProtection="1">
      <alignment horizontal="center" vertical="center"/>
      <protection locked="0"/>
    </xf>
    <xf numFmtId="192" fontId="5" fillId="0" borderId="0" xfId="64" applyNumberFormat="1" applyFont="1" applyFill="1" applyAlignment="1" applyProtection="1">
      <alignment horizontal="left"/>
      <protection/>
    </xf>
    <xf numFmtId="0" fontId="5" fillId="0" borderId="0" xfId="64" applyFont="1" applyProtection="1">
      <alignment/>
      <protection/>
    </xf>
    <xf numFmtId="0" fontId="4" fillId="0" borderId="0" xfId="62" applyFont="1" applyAlignment="1" applyProtection="1">
      <alignment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 locked="0"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horizontal="left" vertical="top"/>
      <protection/>
    </xf>
    <xf numFmtId="0" fontId="4" fillId="0" borderId="0" xfId="62" applyFont="1" applyAlignment="1" applyProtection="1">
      <alignment vertical="top"/>
      <protection/>
    </xf>
    <xf numFmtId="0" fontId="5" fillId="0" borderId="0" xfId="50" applyFont="1" applyFill="1" applyAlignment="1" applyProtection="1">
      <alignment vertical="top"/>
      <protection/>
    </xf>
    <xf numFmtId="0" fontId="5" fillId="0" borderId="0" xfId="63" applyFont="1" applyFill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5" fillId="0" borderId="0" xfId="63" applyFont="1" applyFill="1" applyAlignment="1" applyProtection="1">
      <alignment vertical="center"/>
      <protection/>
    </xf>
    <xf numFmtId="49" fontId="5" fillId="0" borderId="0" xfId="50" applyNumberFormat="1" applyFont="1" applyFill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4" fillId="0" borderId="19" xfId="63" applyFont="1" applyFill="1" applyBorder="1" applyAlignment="1" applyProtection="1">
      <alignment vertical="center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5" fillId="0" borderId="19" xfId="63" applyFont="1" applyBorder="1" applyAlignment="1" applyProtection="1">
      <alignment vertical="center"/>
      <protection/>
    </xf>
    <xf numFmtId="0" fontId="8" fillId="0" borderId="0" xfId="93" applyFont="1" applyFill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5" fillId="0" borderId="18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8" fillId="0" borderId="11" xfId="93" applyFont="1" applyFill="1" applyBorder="1" applyAlignment="1" applyProtection="1">
      <alignment horizontal="left" vertical="center" wrapText="1"/>
      <protection/>
    </xf>
    <xf numFmtId="194" fontId="5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Alignment="1" applyProtection="1">
      <alignment horizontal="left" vertical="center" wrapText="1" readingOrder="1"/>
      <protection/>
    </xf>
    <xf numFmtId="0" fontId="75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8" fillId="0" borderId="0" xfId="93" applyFont="1" applyFill="1" applyBorder="1" applyAlignment="1" applyProtection="1">
      <alignment horizontal="left" vertical="center" wrapText="1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209" fontId="5" fillId="0" borderId="0" xfId="83" applyNumberFormat="1" applyFont="1" applyFill="1" applyBorder="1" applyAlignment="1" applyProtection="1">
      <alignment vertical="center" shrinkToFit="1"/>
      <protection/>
    </xf>
    <xf numFmtId="2" fontId="72" fillId="0" borderId="0" xfId="93" applyNumberFormat="1" applyFont="1" applyAlignment="1" applyProtection="1">
      <alignment horizontal="center" vertical="center" shrinkToFit="1"/>
      <protection/>
    </xf>
    <xf numFmtId="0" fontId="4" fillId="0" borderId="0" xfId="66" applyFont="1" applyFill="1" applyAlignment="1" applyProtection="1">
      <alignment horizontal="left" vertical="center"/>
      <protection/>
    </xf>
    <xf numFmtId="194" fontId="4" fillId="34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18" xfId="64" applyFont="1" applyBorder="1" applyAlignment="1" applyProtection="1">
      <alignment vertical="center"/>
      <protection/>
    </xf>
    <xf numFmtId="0" fontId="5" fillId="0" borderId="0" xfId="64" applyFont="1" applyAlignment="1" applyProtection="1">
      <alignment vertical="top" wrapText="1"/>
      <protection/>
    </xf>
    <xf numFmtId="194" fontId="4" fillId="37" borderId="11" xfId="35" applyNumberFormat="1" applyFont="1" applyFill="1" applyBorder="1" applyAlignment="1" applyProtection="1">
      <alignment horizontal="center" vertical="center"/>
      <protection/>
    </xf>
    <xf numFmtId="0" fontId="5" fillId="0" borderId="0" xfId="64" applyFont="1" applyAlignment="1" applyProtection="1">
      <alignment vertical="center" wrapText="1"/>
      <protection/>
    </xf>
    <xf numFmtId="194" fontId="77" fillId="0" borderId="0" xfId="93" applyNumberFormat="1" applyFont="1" applyProtection="1">
      <alignment/>
      <protection/>
    </xf>
    <xf numFmtId="0" fontId="77" fillId="0" borderId="0" xfId="93" applyFont="1" applyProtection="1">
      <alignment/>
      <protection/>
    </xf>
    <xf numFmtId="0" fontId="5" fillId="0" borderId="0" xfId="63" applyFont="1" applyBorder="1" applyProtection="1">
      <alignment/>
      <protection/>
    </xf>
    <xf numFmtId="0" fontId="5" fillId="0" borderId="0" xfId="50" applyFont="1" applyBorder="1" applyProtection="1">
      <alignment/>
      <protection/>
    </xf>
    <xf numFmtId="0" fontId="5" fillId="0" borderId="0" xfId="50" applyFont="1" applyBorder="1" applyAlignment="1" applyProtection="1">
      <alignment horizontal="left"/>
      <protection/>
    </xf>
    <xf numFmtId="0" fontId="5" fillId="36" borderId="0" xfId="63" applyFont="1" applyFill="1" applyBorder="1" applyProtection="1">
      <alignment/>
      <protection/>
    </xf>
    <xf numFmtId="0" fontId="4" fillId="0" borderId="17" xfId="63" applyFont="1" applyFill="1" applyBorder="1" applyAlignment="1" applyProtection="1">
      <alignment vertical="center"/>
      <protection/>
    </xf>
    <xf numFmtId="0" fontId="5" fillId="0" borderId="12" xfId="65" applyFont="1" applyFill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192" fontId="5" fillId="0" borderId="12" xfId="65" applyNumberFormat="1" applyFont="1" applyBorder="1" applyAlignment="1" applyProtection="1">
      <alignment horizontal="left" vertical="center"/>
      <protection/>
    </xf>
    <xf numFmtId="0" fontId="5" fillId="0" borderId="18" xfId="64" applyFont="1" applyBorder="1" applyAlignment="1" applyProtection="1">
      <alignment horizontal="left" vertical="center"/>
      <protection/>
    </xf>
    <xf numFmtId="194" fontId="4" fillId="38" borderId="11" xfId="35" applyNumberFormat="1" applyFont="1" applyFill="1" applyBorder="1" applyAlignment="1" applyProtection="1">
      <alignment horizontal="center" vertical="center"/>
      <protection/>
    </xf>
    <xf numFmtId="0" fontId="5" fillId="38" borderId="11" xfId="93" applyFont="1" applyFill="1" applyBorder="1" applyAlignment="1" applyProtection="1">
      <alignment horizontal="left"/>
      <protection/>
    </xf>
    <xf numFmtId="0" fontId="77" fillId="0" borderId="0" xfId="50" applyFont="1" applyProtection="1">
      <alignment/>
      <protection/>
    </xf>
    <xf numFmtId="194" fontId="5" fillId="34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18" xfId="64" applyFont="1" applyBorder="1" applyAlignment="1" applyProtection="1">
      <alignment vertical="center" wrapText="1"/>
      <protection/>
    </xf>
    <xf numFmtId="0" fontId="4" fillId="0" borderId="0" xfId="93" applyNumberFormat="1" applyFont="1" applyBorder="1" applyAlignment="1" applyProtection="1">
      <alignment horizontal="center" vertical="top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80" fillId="0" borderId="0" xfId="91" applyNumberFormat="1" applyFont="1" applyFill="1" applyBorder="1" applyAlignment="1" applyProtection="1">
      <alignment horizontal="left" vertical="center" indent="8"/>
      <protection/>
    </xf>
    <xf numFmtId="0" fontId="81" fillId="0" borderId="0" xfId="91" applyNumberFormat="1" applyFont="1" applyFill="1" applyBorder="1" applyAlignment="1" applyProtection="1">
      <alignment horizontal="left" vertical="center" indent="8"/>
      <protection/>
    </xf>
    <xf numFmtId="0" fontId="82" fillId="0" borderId="0" xfId="91" applyNumberFormat="1" applyFont="1" applyFill="1" applyBorder="1" applyAlignment="1" applyProtection="1">
      <alignment horizontal="left" vertical="center" indent="8"/>
      <protection/>
    </xf>
    <xf numFmtId="0" fontId="83" fillId="0" borderId="0" xfId="91" applyNumberFormat="1" applyFont="1" applyFill="1" applyBorder="1" applyAlignment="1" applyProtection="1">
      <alignment horizontal="left" vertical="center" indent="8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34" borderId="13" xfId="62" applyFont="1" applyFill="1" applyBorder="1" applyAlignment="1" applyProtection="1">
      <alignment horizontal="center" vertical="center" wrapText="1"/>
      <protection locked="0"/>
    </xf>
    <xf numFmtId="0" fontId="5" fillId="34" borderId="12" xfId="62" applyFont="1" applyFill="1" applyBorder="1" applyAlignment="1" applyProtection="1">
      <alignment horizontal="center" vertical="center" wrapText="1"/>
      <protection locked="0"/>
    </xf>
    <xf numFmtId="14" fontId="5" fillId="34" borderId="13" xfId="63" applyNumberFormat="1" applyFont="1" applyFill="1" applyBorder="1" applyAlignment="1" applyProtection="1">
      <alignment horizontal="center" vertical="center" wrapText="1"/>
      <protection locked="0"/>
    </xf>
    <xf numFmtId="14" fontId="5" fillId="34" borderId="12" xfId="63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62" applyFont="1" applyFill="1" applyBorder="1" applyAlignment="1" applyProtection="1">
      <alignment horizontal="center" vertical="center" wrapText="1"/>
      <protection locked="0"/>
    </xf>
    <xf numFmtId="3" fontId="5" fillId="34" borderId="11" xfId="83" applyNumberFormat="1" applyFont="1" applyFill="1" applyBorder="1" applyAlignment="1" applyProtection="1">
      <alignment horizontal="center" vertical="center" shrinkToFit="1"/>
      <protection/>
    </xf>
    <xf numFmtId="4" fontId="4" fillId="19" borderId="11" xfId="83" applyNumberFormat="1" applyFont="1" applyFill="1" applyBorder="1" applyAlignment="1" applyProtection="1">
      <alignment horizontal="center" vertical="center" shrinkToFit="1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5" fillId="39" borderId="13" xfId="93" applyFont="1" applyFill="1" applyBorder="1" applyAlignment="1" applyProtection="1">
      <alignment horizontal="center" vertical="center"/>
      <protection/>
    </xf>
    <xf numFmtId="2" fontId="5" fillId="39" borderId="19" xfId="50" applyNumberFormat="1" applyFont="1" applyFill="1" applyBorder="1" applyAlignment="1" applyProtection="1">
      <alignment horizontal="center" vertical="center" shrinkToFit="1"/>
      <protection/>
    </xf>
    <xf numFmtId="192" fontId="5" fillId="39" borderId="11" xfId="93" applyNumberFormat="1" applyFont="1" applyFill="1" applyBorder="1" applyAlignment="1" applyProtection="1">
      <alignment horizontal="center" vertical="center" shrinkToFit="1"/>
      <protection/>
    </xf>
    <xf numFmtId="192" fontId="5" fillId="39" borderId="11" xfId="50" applyNumberFormat="1" applyFont="1" applyFill="1" applyBorder="1" applyAlignment="1" applyProtection="1">
      <alignment horizontal="center" vertical="center" shrinkToFit="1"/>
      <protection/>
    </xf>
    <xf numFmtId="0" fontId="73" fillId="39" borderId="11" xfId="0" applyFont="1" applyFill="1" applyBorder="1" applyAlignment="1" applyProtection="1">
      <alignment horizontal="center" vertical="center" wrapText="1"/>
      <protection/>
    </xf>
    <xf numFmtId="0" fontId="73" fillId="0" borderId="11" xfId="0" applyFont="1" applyBorder="1" applyAlignment="1" applyProtection="1">
      <alignment horizontal="center" vertical="center" wrapText="1"/>
      <protection/>
    </xf>
    <xf numFmtId="0" fontId="4" fillId="0" borderId="19" xfId="50" applyFont="1" applyBorder="1" applyAlignment="1" applyProtection="1">
      <alignment horizontal="right" vertical="center"/>
      <protection/>
    </xf>
    <xf numFmtId="0" fontId="4" fillId="0" borderId="12" xfId="65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vertical="center"/>
      <protection/>
    </xf>
    <xf numFmtId="0" fontId="4" fillId="0" borderId="11" xfId="65" applyFont="1" applyBorder="1" applyAlignment="1" applyProtection="1">
      <alignment horizontal="left" vertical="center"/>
      <protection/>
    </xf>
    <xf numFmtId="0" fontId="4" fillId="0" borderId="0" xfId="50" applyFont="1" applyAlignment="1" applyProtection="1">
      <alignment horizontal="right" vertical="top"/>
      <protection/>
    </xf>
    <xf numFmtId="192" fontId="5" fillId="0" borderId="11" xfId="64" applyNumberFormat="1" applyFont="1" applyBorder="1" applyAlignment="1" applyProtection="1">
      <alignment horizontal="left" vertical="center"/>
      <protection/>
    </xf>
    <xf numFmtId="192" fontId="5" fillId="0" borderId="11" xfId="50" applyNumberFormat="1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horizontal="center" vertical="center"/>
      <protection/>
    </xf>
    <xf numFmtId="192" fontId="5" fillId="0" borderId="0" xfId="64" applyNumberFormat="1" applyFont="1" applyAlignment="1" applyProtection="1">
      <alignment horizontal="left" vertical="center"/>
      <protection/>
    </xf>
    <xf numFmtId="0" fontId="5" fillId="0" borderId="11" xfId="93" applyFont="1" applyBorder="1" applyAlignment="1" applyProtection="1">
      <alignment horizontal="center" vertical="center"/>
      <protection/>
    </xf>
    <xf numFmtId="2" fontId="4" fillId="0" borderId="13" xfId="50" applyNumberFormat="1" applyFont="1" applyBorder="1" applyAlignment="1" applyProtection="1">
      <alignment horizontal="center" vertical="center" shrinkToFit="1"/>
      <protection/>
    </xf>
    <xf numFmtId="192" fontId="4" fillId="0" borderId="11" xfId="93" applyNumberFormat="1" applyFont="1" applyBorder="1" applyAlignment="1" applyProtection="1">
      <alignment horizontal="center" vertical="center" shrinkToFit="1"/>
      <protection/>
    </xf>
    <xf numFmtId="192" fontId="4" fillId="0" borderId="11" xfId="50" applyNumberFormat="1" applyFont="1" applyBorder="1" applyAlignment="1" applyProtection="1">
      <alignment horizontal="center" vertical="center" shrinkToFit="1"/>
      <protection/>
    </xf>
    <xf numFmtId="0" fontId="72" fillId="0" borderId="0" xfId="50" applyFont="1" applyAlignment="1" applyProtection="1">
      <alignment horizontal="center" vertical="center"/>
      <protection/>
    </xf>
    <xf numFmtId="0" fontId="5" fillId="0" borderId="14" xfId="93" applyFont="1" applyBorder="1" applyAlignment="1" applyProtection="1">
      <alignment horizontal="center" vertical="center"/>
      <protection/>
    </xf>
    <xf numFmtId="2" fontId="4" fillId="0" borderId="26" xfId="50" applyNumberFormat="1" applyFont="1" applyBorder="1" applyAlignment="1" applyProtection="1">
      <alignment horizontal="center" vertical="center" shrinkToFit="1"/>
      <protection/>
    </xf>
    <xf numFmtId="192" fontId="4" fillId="0" borderId="14" xfId="93" applyNumberFormat="1" applyFont="1" applyBorder="1" applyAlignment="1" applyProtection="1">
      <alignment horizontal="center" vertical="center" shrinkToFit="1"/>
      <protection/>
    </xf>
    <xf numFmtId="192" fontId="4" fillId="0" borderId="14" xfId="50" applyNumberFormat="1" applyFont="1" applyBorder="1" applyAlignment="1" applyProtection="1">
      <alignment horizontal="center" vertical="center" shrinkToFit="1"/>
      <protection/>
    </xf>
    <xf numFmtId="192" fontId="77" fillId="0" borderId="0" xfId="50" applyNumberFormat="1" applyFont="1" applyAlignment="1" applyProtection="1">
      <alignment horizontal="center" vertical="center"/>
      <protection/>
    </xf>
    <xf numFmtId="0" fontId="77" fillId="0" borderId="0" xfId="50" applyFont="1" applyAlignment="1" applyProtection="1">
      <alignment horizontal="center" vertical="center"/>
      <protection/>
    </xf>
    <xf numFmtId="0" fontId="5" fillId="0" borderId="15" xfId="93" applyFont="1" applyBorder="1" applyAlignment="1" applyProtection="1">
      <alignment horizontal="center" vertical="center"/>
      <protection/>
    </xf>
    <xf numFmtId="1" fontId="5" fillId="0" borderId="15" xfId="93" applyNumberFormat="1" applyFont="1" applyBorder="1" applyAlignment="1" applyProtection="1">
      <alignment horizontal="center" vertical="center"/>
      <protection/>
    </xf>
    <xf numFmtId="2" fontId="5" fillId="0" borderId="27" xfId="50" applyNumberFormat="1" applyFont="1" applyBorder="1" applyAlignment="1" applyProtection="1">
      <alignment horizontal="center" vertical="center" shrinkToFit="1"/>
      <protection/>
    </xf>
    <xf numFmtId="192" fontId="5" fillId="0" borderId="15" xfId="93" applyNumberFormat="1" applyFont="1" applyBorder="1" applyAlignment="1" applyProtection="1">
      <alignment horizontal="center" vertical="center" shrinkToFit="1"/>
      <protection/>
    </xf>
    <xf numFmtId="192" fontId="5" fillId="0" borderId="15" xfId="50" applyNumberFormat="1" applyFont="1" applyBorder="1" applyAlignment="1" applyProtection="1">
      <alignment horizontal="center" vertical="center" shrinkToFit="1"/>
      <protection/>
    </xf>
    <xf numFmtId="0" fontId="5" fillId="0" borderId="31" xfId="93" applyFont="1" applyBorder="1" applyAlignment="1" applyProtection="1">
      <alignment horizontal="center" vertical="center"/>
      <protection/>
    </xf>
    <xf numFmtId="1" fontId="5" fillId="0" borderId="31" xfId="93" applyNumberFormat="1" applyFont="1" applyBorder="1" applyAlignment="1" applyProtection="1">
      <alignment horizontal="center" vertical="center"/>
      <protection/>
    </xf>
    <xf numFmtId="2" fontId="5" fillId="0" borderId="33" xfId="50" applyNumberFormat="1" applyFont="1" applyBorder="1" applyAlignment="1" applyProtection="1">
      <alignment horizontal="center" vertical="center" shrinkToFit="1"/>
      <protection/>
    </xf>
    <xf numFmtId="192" fontId="5" fillId="0" borderId="31" xfId="93" applyNumberFormat="1" applyFont="1" applyBorder="1" applyAlignment="1" applyProtection="1">
      <alignment horizontal="center" vertical="center" shrinkToFit="1"/>
      <protection/>
    </xf>
    <xf numFmtId="192" fontId="5" fillId="0" borderId="31" xfId="50" applyNumberFormat="1" applyFont="1" applyBorder="1" applyAlignment="1" applyProtection="1">
      <alignment horizontal="center" vertical="center" shrinkToFit="1"/>
      <protection/>
    </xf>
    <xf numFmtId="2" fontId="5" fillId="0" borderId="0" xfId="93" applyNumberFormat="1" applyFont="1" applyAlignment="1" applyProtection="1">
      <alignment horizontal="center" vertical="center" shrinkToFit="1"/>
      <protection/>
    </xf>
    <xf numFmtId="0" fontId="4" fillId="0" borderId="0" xfId="65" applyFont="1" applyAlignment="1" applyProtection="1">
      <alignment horizontal="center" vertical="top"/>
      <protection/>
    </xf>
    <xf numFmtId="192" fontId="5" fillId="0" borderId="0" xfId="93" applyNumberFormat="1" applyFont="1" applyAlignment="1" applyProtection="1">
      <alignment horizontal="center"/>
      <protection/>
    </xf>
    <xf numFmtId="2" fontId="5" fillId="0" borderId="0" xfId="93" applyNumberFormat="1" applyFont="1" applyAlignment="1" applyProtection="1">
      <alignment horizontal="center"/>
      <protection/>
    </xf>
    <xf numFmtId="0" fontId="72" fillId="0" borderId="18" xfId="64" applyFont="1" applyBorder="1" applyAlignment="1" applyProtection="1">
      <alignment vertical="center" shrinkToFit="1"/>
      <protection/>
    </xf>
    <xf numFmtId="3" fontId="72" fillId="0" borderId="0" xfId="62" applyNumberFormat="1" applyFont="1" applyAlignment="1" applyProtection="1">
      <alignment horizontal="center" vertical="center" wrapText="1"/>
      <protection/>
    </xf>
    <xf numFmtId="0" fontId="72" fillId="0" borderId="0" xfId="62" applyFont="1" applyAlignment="1" applyProtection="1">
      <alignment vertical="center" wrapText="1"/>
      <protection/>
    </xf>
    <xf numFmtId="0" fontId="5" fillId="0" borderId="0" xfId="63" applyFont="1" applyAlignment="1" applyProtection="1">
      <alignment horizontal="right" vertical="center" wrapText="1"/>
      <protection/>
    </xf>
    <xf numFmtId="0" fontId="5" fillId="0" borderId="0" xfId="64" applyFont="1" applyAlignment="1" applyProtection="1">
      <alignment vertical="center" wrapText="1" shrinkToFit="1"/>
      <protection/>
    </xf>
    <xf numFmtId="0" fontId="4" fillId="2" borderId="11" xfId="63" applyFont="1" applyFill="1" applyBorder="1" applyAlignment="1" applyProtection="1">
      <alignment horizontal="center" vertical="center"/>
      <protection/>
    </xf>
    <xf numFmtId="0" fontId="84" fillId="0" borderId="0" xfId="93" applyFont="1" applyAlignment="1" applyProtection="1">
      <alignment vertical="center"/>
      <protection/>
    </xf>
    <xf numFmtId="0" fontId="72" fillId="0" borderId="0" xfId="64" applyFont="1" applyAlignment="1" applyProtection="1">
      <alignment vertical="center" wrapText="1" shrinkToFit="1"/>
      <protection/>
    </xf>
    <xf numFmtId="0" fontId="77" fillId="0" borderId="0" xfId="62" applyFont="1" applyAlignment="1" applyProtection="1">
      <alignment vertical="center" wrapText="1"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2" applyFont="1" applyAlignment="1" applyProtection="1">
      <alignment horizontal="center" vertical="center" wrapText="1"/>
      <protection/>
    </xf>
    <xf numFmtId="14" fontId="5" fillId="0" borderId="0" xfId="63" applyNumberFormat="1" applyFont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14" fontId="5" fillId="0" borderId="0" xfId="63" applyNumberFormat="1" applyFont="1" applyFill="1" applyBorder="1" applyAlignment="1" applyProtection="1">
      <alignment vertical="center" wrapText="1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77" fillId="0" borderId="0" xfId="64" applyFont="1" applyAlignment="1" applyProtection="1">
      <alignment vertical="center" wrapText="1" shrinkToFit="1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75" fillId="0" borderId="0" xfId="62" applyFont="1" applyAlignment="1" applyProtection="1">
      <alignment horizontal="center" vertical="center" wrapText="1"/>
      <protection/>
    </xf>
    <xf numFmtId="0" fontId="5" fillId="0" borderId="0" xfId="5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2" fontId="17" fillId="0" borderId="0" xfId="0" applyNumberFormat="1" applyFont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222" fontId="17" fillId="0" borderId="0" xfId="0" applyNumberFormat="1" applyFont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vertical="center" shrinkToFit="1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2" fontId="14" fillId="19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vertical="center" wrapText="1"/>
      <protection/>
    </xf>
    <xf numFmtId="2" fontId="17" fillId="0" borderId="40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16" borderId="41" xfId="0" applyFont="1" applyFill="1" applyBorder="1" applyAlignment="1" applyProtection="1">
      <alignment horizontal="left" vertical="center"/>
      <protection/>
    </xf>
    <xf numFmtId="0" fontId="17" fillId="16" borderId="42" xfId="0" applyFont="1" applyFill="1" applyBorder="1" applyAlignment="1" applyProtection="1">
      <alignment horizontal="left" vertical="center"/>
      <protection/>
    </xf>
    <xf numFmtId="0" fontId="17" fillId="16" borderId="43" xfId="0" applyFont="1" applyFill="1" applyBorder="1" applyAlignment="1" applyProtection="1">
      <alignment horizontal="left" vertical="center"/>
      <protection/>
    </xf>
    <xf numFmtId="222" fontId="5" fillId="0" borderId="0" xfId="0" applyNumberFormat="1" applyFont="1" applyAlignment="1" applyProtection="1">
      <alignment horizontal="center" vertical="center" wrapText="1"/>
      <protection/>
    </xf>
    <xf numFmtId="2" fontId="14" fillId="19" borderId="43" xfId="0" applyNumberFormat="1" applyFont="1" applyFill="1" applyBorder="1" applyAlignment="1" applyProtection="1">
      <alignment horizontal="center" vertical="center" wrapText="1"/>
      <protection/>
    </xf>
    <xf numFmtId="2" fontId="17" fillId="0" borderId="43" xfId="0" applyNumberFormat="1" applyFont="1" applyBorder="1" applyAlignment="1" applyProtection="1">
      <alignment horizontal="center" vertical="center" wrapText="1"/>
      <protection/>
    </xf>
    <xf numFmtId="3" fontId="4" fillId="34" borderId="11" xfId="83" applyNumberFormat="1" applyFont="1" applyFill="1" applyBorder="1" applyAlignment="1" applyProtection="1">
      <alignment horizontal="center" vertical="center" shrinkToFit="1"/>
      <protection locked="0"/>
    </xf>
    <xf numFmtId="209" fontId="14" fillId="34" borderId="39" xfId="85" applyNumberFormat="1" applyFont="1" applyFill="1" applyBorder="1" applyAlignment="1" applyProtection="1">
      <alignment horizontal="center" vertical="center" wrapText="1"/>
      <protection locked="0"/>
    </xf>
    <xf numFmtId="223" fontId="17" fillId="34" borderId="40" xfId="85" applyNumberFormat="1" applyFont="1" applyFill="1" applyBorder="1" applyAlignment="1" applyProtection="1">
      <alignment horizontal="center" vertical="center" wrapText="1"/>
      <protection locked="0"/>
    </xf>
    <xf numFmtId="209" fontId="17" fillId="34" borderId="40" xfId="85" applyNumberFormat="1" applyFont="1" applyFill="1" applyBorder="1" applyAlignment="1" applyProtection="1">
      <alignment horizontal="center" vertical="center" wrapText="1"/>
      <protection locked="0"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73" fillId="38" borderId="11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/>
      <protection/>
    </xf>
    <xf numFmtId="0" fontId="85" fillId="0" borderId="0" xfId="0" applyFont="1" applyFill="1" applyBorder="1" applyAlignment="1" applyProtection="1">
      <alignment horizontal="center" vertical="center"/>
      <protection/>
    </xf>
    <xf numFmtId="191" fontId="85" fillId="0" borderId="0" xfId="85" applyFont="1" applyFill="1" applyBorder="1" applyAlignment="1" applyProtection="1">
      <alignment horizontal="center" vertical="center"/>
      <protection/>
    </xf>
    <xf numFmtId="192" fontId="74" fillId="0" borderId="17" xfId="83" applyNumberFormat="1" applyFont="1" applyFill="1" applyBorder="1" applyAlignment="1" applyProtection="1">
      <alignment horizontal="center" vertical="center" shrinkToFit="1"/>
      <protection/>
    </xf>
    <xf numFmtId="192" fontId="74" fillId="0" borderId="16" xfId="83" applyNumberFormat="1" applyFont="1" applyFill="1" applyBorder="1" applyAlignment="1" applyProtection="1">
      <alignment horizontal="center" vertical="center" shrinkToFit="1"/>
      <protection/>
    </xf>
    <xf numFmtId="0" fontId="9" fillId="6" borderId="13" xfId="91" applyFont="1" applyFill="1" applyBorder="1" applyAlignment="1" applyProtection="1">
      <alignment horizontal="left" vertical="center" wrapText="1"/>
      <protection/>
    </xf>
    <xf numFmtId="0" fontId="9" fillId="6" borderId="12" xfId="91" applyFont="1" applyFill="1" applyBorder="1" applyAlignment="1" applyProtection="1">
      <alignment horizontal="left" vertical="center" wrapText="1"/>
      <protection/>
    </xf>
    <xf numFmtId="0" fontId="3" fillId="0" borderId="30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0" fontId="86" fillId="6" borderId="13" xfId="91" applyFont="1" applyFill="1" applyBorder="1" applyAlignment="1" applyProtection="1">
      <alignment horizontal="left" vertical="center" wrapText="1"/>
      <protection/>
    </xf>
    <xf numFmtId="0" fontId="86" fillId="6" borderId="12" xfId="91" applyFont="1" applyFill="1" applyBorder="1" applyAlignment="1" applyProtection="1">
      <alignment horizontal="left" vertical="center" wrapText="1"/>
      <protection/>
    </xf>
    <xf numFmtId="0" fontId="4" fillId="0" borderId="30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3" fillId="0" borderId="11" xfId="91" applyNumberFormat="1" applyFont="1" applyFill="1" applyBorder="1" applyAlignment="1" applyProtection="1">
      <alignment horizontal="center" vertical="center"/>
      <protection/>
    </xf>
    <xf numFmtId="192" fontId="14" fillId="0" borderId="11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19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44" xfId="91" applyFont="1" applyFill="1" applyBorder="1" applyAlignment="1" applyProtection="1">
      <alignment horizontal="center" vertical="center"/>
      <protection/>
    </xf>
    <xf numFmtId="0" fontId="4" fillId="0" borderId="45" xfId="91" applyFont="1" applyFill="1" applyBorder="1" applyAlignment="1" applyProtection="1">
      <alignment horizontal="center" vertical="center"/>
      <protection/>
    </xf>
    <xf numFmtId="0" fontId="4" fillId="0" borderId="46" xfId="91" applyFont="1" applyFill="1" applyBorder="1" applyAlignment="1" applyProtection="1">
      <alignment horizontal="center" vertical="center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0" fontId="4" fillId="0" borderId="47" xfId="91" applyFont="1" applyFill="1" applyBorder="1" applyAlignment="1" applyProtection="1">
      <alignment horizontal="center" vertical="center"/>
      <protection/>
    </xf>
    <xf numFmtId="0" fontId="4" fillId="0" borderId="48" xfId="91" applyFont="1" applyFill="1" applyBorder="1" applyAlignment="1" applyProtection="1">
      <alignment horizontal="center" vertical="center"/>
      <protection/>
    </xf>
    <xf numFmtId="0" fontId="4" fillId="0" borderId="49" xfId="91" applyFont="1" applyFill="1" applyBorder="1" applyAlignment="1" applyProtection="1">
      <alignment horizontal="center" vertical="center"/>
      <protection/>
    </xf>
    <xf numFmtId="0" fontId="4" fillId="0" borderId="50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51" xfId="91" applyFont="1" applyFill="1" applyBorder="1" applyAlignment="1" applyProtection="1">
      <alignment horizontal="center" vertical="center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4" fillId="0" borderId="30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49" fontId="5" fillId="34" borderId="0" xfId="50" applyNumberFormat="1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 vertical="center"/>
      <protection/>
    </xf>
    <xf numFmtId="0" fontId="4" fillId="0" borderId="0" xfId="66" applyFont="1" applyFill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12" borderId="0" xfId="93" applyFont="1" applyFill="1" applyAlignment="1" applyProtection="1">
      <alignment horizontal="center" vertical="center" wrapText="1"/>
      <protection/>
    </xf>
    <xf numFmtId="0" fontId="5" fillId="34" borderId="0" xfId="50" applyFont="1" applyFill="1" applyAlignment="1" applyProtection="1">
      <alignment horizontal="left" vertical="top" wrapText="1"/>
      <protection locked="0"/>
    </xf>
    <xf numFmtId="0" fontId="5" fillId="34" borderId="0" xfId="50" applyFont="1" applyFill="1" applyAlignment="1" applyProtection="1">
      <alignment horizontal="left" vertical="top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left" vertical="center" wrapText="1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9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1" xfId="50" applyFont="1" applyFill="1" applyBorder="1" applyAlignment="1" applyProtection="1">
      <alignment horizontal="center" vertical="center"/>
      <protection/>
    </xf>
    <xf numFmtId="0" fontId="4" fillId="12" borderId="13" xfId="50" applyFont="1" applyFill="1" applyBorder="1" applyAlignment="1" applyProtection="1">
      <alignment horizontal="center" vertical="center" shrinkToFit="1"/>
      <protection/>
    </xf>
    <xf numFmtId="0" fontId="4" fillId="12" borderId="12" xfId="50" applyFont="1" applyFill="1" applyBorder="1" applyAlignment="1" applyProtection="1">
      <alignment horizontal="center" vertical="center" shrinkToFi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4" xfId="65" applyFont="1" applyBorder="1" applyAlignment="1" applyProtection="1">
      <alignment horizontal="center" vertical="center"/>
      <protection/>
    </xf>
    <xf numFmtId="0" fontId="5" fillId="0" borderId="27" xfId="65" applyFont="1" applyBorder="1" applyAlignment="1" applyProtection="1">
      <alignment horizontal="center" vertical="center"/>
      <protection/>
    </xf>
    <xf numFmtId="0" fontId="5" fillId="0" borderId="28" xfId="65" applyFont="1" applyBorder="1" applyAlignment="1" applyProtection="1">
      <alignment horizontal="center" vertical="center"/>
      <protection/>
    </xf>
    <xf numFmtId="0" fontId="5" fillId="0" borderId="33" xfId="65" applyFont="1" applyBorder="1" applyAlignment="1" applyProtection="1">
      <alignment horizontal="center" vertical="center"/>
      <protection/>
    </xf>
    <xf numFmtId="0" fontId="5" fillId="0" borderId="34" xfId="65" applyFont="1" applyBorder="1" applyAlignment="1" applyProtection="1">
      <alignment horizontal="center" vertical="center"/>
      <protection/>
    </xf>
    <xf numFmtId="2" fontId="4" fillId="40" borderId="18" xfId="77" applyNumberFormat="1" applyFont="1" applyFill="1" applyBorder="1" applyAlignment="1" applyProtection="1">
      <alignment horizontal="center" vertical="top" wrapText="1"/>
      <protection/>
    </xf>
    <xf numFmtId="2" fontId="4" fillId="40" borderId="0" xfId="77" applyNumberFormat="1" applyFont="1" applyFill="1" applyBorder="1" applyAlignment="1" applyProtection="1">
      <alignment horizontal="center" vertical="top" wrapText="1"/>
      <protection/>
    </xf>
    <xf numFmtId="2" fontId="4" fillId="40" borderId="0" xfId="77" applyNumberFormat="1" applyFont="1" applyFill="1" applyBorder="1" applyAlignment="1" applyProtection="1">
      <alignment horizontal="left" vertical="top" wrapText="1"/>
      <protection/>
    </xf>
    <xf numFmtId="0" fontId="5" fillId="0" borderId="13" xfId="63" applyFont="1" applyBorder="1" applyAlignment="1" applyProtection="1">
      <alignment horizontal="right" vertical="center" wrapText="1" indent="1"/>
      <protection/>
    </xf>
    <xf numFmtId="0" fontId="5" fillId="0" borderId="19" xfId="63" applyFont="1" applyBorder="1" applyAlignment="1" applyProtection="1">
      <alignment horizontal="right" vertical="center" wrapText="1" indent="1"/>
      <protection/>
    </xf>
    <xf numFmtId="0" fontId="5" fillId="0" borderId="12" xfId="63" applyFont="1" applyBorder="1" applyAlignment="1" applyProtection="1">
      <alignment horizontal="right" vertical="center" wrapText="1" indent="1"/>
      <protection/>
    </xf>
    <xf numFmtId="0" fontId="4" fillId="40" borderId="13" xfId="62" applyFont="1" applyFill="1" applyBorder="1" applyAlignment="1" applyProtection="1">
      <alignment horizontal="center" vertical="center" wrapText="1"/>
      <protection/>
    </xf>
    <xf numFmtId="0" fontId="4" fillId="40" borderId="19" xfId="62" applyFont="1" applyFill="1" applyBorder="1" applyAlignment="1" applyProtection="1">
      <alignment horizontal="center" vertical="center" wrapText="1"/>
      <protection/>
    </xf>
    <xf numFmtId="0" fontId="4" fillId="40" borderId="12" xfId="62" applyFont="1" applyFill="1" applyBorder="1" applyAlignment="1" applyProtection="1">
      <alignment horizontal="center" vertical="center" wrapText="1"/>
      <protection/>
    </xf>
    <xf numFmtId="0" fontId="4" fillId="2" borderId="0" xfId="62" applyFont="1" applyFill="1" applyAlignment="1" applyProtection="1">
      <alignment horizontal="left" vertical="center" wrapText="1" indent="1"/>
      <protection/>
    </xf>
    <xf numFmtId="0" fontId="4" fillId="2" borderId="52" xfId="62" applyFont="1" applyFill="1" applyBorder="1" applyAlignment="1" applyProtection="1">
      <alignment horizontal="left" vertical="center" wrapText="1" indent="1"/>
      <protection/>
    </xf>
    <xf numFmtId="0" fontId="4" fillId="2" borderId="13" xfId="63" applyFont="1" applyFill="1" applyBorder="1" applyAlignment="1" applyProtection="1">
      <alignment horizontal="center" vertical="center"/>
      <protection/>
    </xf>
    <xf numFmtId="0" fontId="4" fillId="2" borderId="12" xfId="63" applyFont="1" applyFill="1" applyBorder="1" applyAlignment="1" applyProtection="1">
      <alignment horizontal="center" vertical="center"/>
      <protection/>
    </xf>
    <xf numFmtId="0" fontId="4" fillId="2" borderId="13" xfId="63" applyFont="1" applyFill="1" applyBorder="1" applyAlignment="1" applyProtection="1">
      <alignment horizontal="center" vertical="center" wrapText="1"/>
      <protection/>
    </xf>
    <xf numFmtId="0" fontId="4" fillId="2" borderId="12" xfId="63" applyFont="1" applyFill="1" applyBorder="1" applyAlignment="1" applyProtection="1">
      <alignment horizontal="center" vertical="center" wrapText="1"/>
      <protection/>
    </xf>
    <xf numFmtId="0" fontId="4" fillId="2" borderId="13" xfId="64" applyFont="1" applyFill="1" applyBorder="1" applyAlignment="1" applyProtection="1">
      <alignment horizontal="center" vertical="center" wrapText="1"/>
      <protection/>
    </xf>
    <xf numFmtId="0" fontId="4" fillId="2" borderId="12" xfId="64" applyFont="1" applyFill="1" applyBorder="1" applyAlignment="1" applyProtection="1">
      <alignment horizontal="center" vertical="center" wrapText="1"/>
      <protection/>
    </xf>
    <xf numFmtId="43" fontId="4" fillId="2" borderId="13" xfId="83" applyFont="1" applyFill="1" applyBorder="1" applyAlignment="1" applyProtection="1">
      <alignment horizontal="center" vertical="center" wrapText="1"/>
      <protection/>
    </xf>
    <xf numFmtId="43" fontId="4" fillId="2" borderId="12" xfId="83" applyFont="1" applyFill="1" applyBorder="1" applyAlignment="1" applyProtection="1">
      <alignment horizontal="center" vertical="center" wrapText="1"/>
      <protection/>
    </xf>
    <xf numFmtId="0" fontId="5" fillId="34" borderId="13" xfId="62" applyFont="1" applyFill="1" applyBorder="1" applyAlignment="1" applyProtection="1">
      <alignment horizontal="center" vertical="center" wrapText="1"/>
      <protection locked="0"/>
    </xf>
    <xf numFmtId="0" fontId="5" fillId="34" borderId="12" xfId="62" applyFont="1" applyFill="1" applyBorder="1" applyAlignment="1" applyProtection="1">
      <alignment horizontal="center" vertical="center" wrapText="1"/>
      <protection locked="0"/>
    </xf>
    <xf numFmtId="14" fontId="5" fillId="34" borderId="13" xfId="63" applyNumberFormat="1" applyFont="1" applyFill="1" applyBorder="1" applyAlignment="1" applyProtection="1">
      <alignment horizontal="center" vertical="center" wrapText="1"/>
      <protection locked="0"/>
    </xf>
    <xf numFmtId="14" fontId="5" fillId="34" borderId="12" xfId="63" applyNumberFormat="1" applyFont="1" applyFill="1" applyBorder="1" applyAlignment="1" applyProtection="1">
      <alignment horizontal="center" vertical="center" wrapText="1"/>
      <protection locked="0"/>
    </xf>
    <xf numFmtId="209" fontId="5" fillId="36" borderId="13" xfId="83" applyNumberFormat="1" applyFont="1" applyFill="1" applyBorder="1" applyAlignment="1" applyProtection="1">
      <alignment horizontal="center" vertical="center" shrinkToFit="1"/>
      <protection/>
    </xf>
    <xf numFmtId="209" fontId="5" fillId="36" borderId="12" xfId="83" applyNumberFormat="1" applyFont="1" applyFill="1" applyBorder="1" applyAlignment="1" applyProtection="1">
      <alignment horizontal="center" vertical="center" shrinkToFit="1"/>
      <protection/>
    </xf>
    <xf numFmtId="0" fontId="5" fillId="34" borderId="11" xfId="62" applyFont="1" applyFill="1" applyBorder="1" applyAlignment="1" applyProtection="1">
      <alignment horizontal="center" vertical="center" wrapText="1"/>
      <protection locked="0"/>
    </xf>
    <xf numFmtId="209" fontId="5" fillId="36" borderId="11" xfId="83" applyNumberFormat="1" applyFont="1" applyFill="1" applyBorder="1" applyAlignment="1" applyProtection="1">
      <alignment horizontal="center" vertical="center" shrinkToFit="1"/>
      <protection/>
    </xf>
    <xf numFmtId="2" fontId="4" fillId="40" borderId="18" xfId="77" applyNumberFormat="1" applyFont="1" applyFill="1" applyBorder="1" applyAlignment="1" applyProtection="1">
      <alignment horizontal="center" vertical="center" wrapText="1"/>
      <protection/>
    </xf>
    <xf numFmtId="2" fontId="4" fillId="40" borderId="0" xfId="77" applyNumberFormat="1" applyFont="1" applyFill="1" applyBorder="1" applyAlignment="1" applyProtection="1">
      <alignment horizontal="center" vertical="center" wrapText="1"/>
      <protection/>
    </xf>
    <xf numFmtId="2" fontId="4" fillId="40" borderId="0" xfId="77" applyNumberFormat="1" applyFont="1" applyFill="1" applyBorder="1" applyAlignment="1" applyProtection="1">
      <alignment horizontal="left" vertical="center" wrapText="1"/>
      <protection/>
    </xf>
    <xf numFmtId="0" fontId="4" fillId="2" borderId="0" xfId="62" applyFont="1" applyFill="1" applyAlignment="1" applyProtection="1">
      <alignment horizontal="left" vertical="center" wrapText="1"/>
      <protection/>
    </xf>
    <xf numFmtId="0" fontId="4" fillId="2" borderId="52" xfId="62" applyFont="1" applyFill="1" applyBorder="1" applyAlignment="1" applyProtection="1">
      <alignment horizontal="left" vertical="center"/>
      <protection/>
    </xf>
    <xf numFmtId="0" fontId="4" fillId="2" borderId="11" xfId="63" applyFont="1" applyFill="1" applyBorder="1" applyAlignment="1" applyProtection="1">
      <alignment horizontal="center" vertical="center"/>
      <protection/>
    </xf>
    <xf numFmtId="0" fontId="4" fillId="2" borderId="11" xfId="63" applyFont="1" applyFill="1" applyBorder="1" applyAlignment="1" applyProtection="1">
      <alignment horizontal="center" vertical="center" wrapText="1" shrinkToFit="1"/>
      <protection/>
    </xf>
    <xf numFmtId="43" fontId="4" fillId="2" borderId="11" xfId="83" applyFont="1" applyFill="1" applyBorder="1" applyAlignment="1" applyProtection="1">
      <alignment horizontal="center" vertical="center" wrapText="1"/>
      <protection/>
    </xf>
    <xf numFmtId="0" fontId="4" fillId="2" borderId="11" xfId="64" applyFont="1" applyFill="1" applyBorder="1" applyAlignment="1" applyProtection="1">
      <alignment horizontal="center" vertical="center" wrapText="1"/>
      <protection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19" xfId="62" applyFont="1" applyBorder="1" applyAlignment="1" applyProtection="1">
      <alignment horizontal="right" vertical="center" wrapText="1" indent="1"/>
      <protection/>
    </xf>
    <xf numFmtId="0" fontId="5" fillId="0" borderId="12" xfId="62" applyFont="1" applyBorder="1" applyAlignment="1" applyProtection="1">
      <alignment horizontal="right" vertical="center" wrapText="1" indent="1"/>
      <protection/>
    </xf>
    <xf numFmtId="14" fontId="5" fillId="34" borderId="19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62" applyFont="1" applyBorder="1" applyAlignment="1" applyProtection="1">
      <alignment horizontal="right" vertical="center" wrapText="1" indent="1"/>
      <protection/>
    </xf>
    <xf numFmtId="0" fontId="5" fillId="0" borderId="17" xfId="62" applyFont="1" applyBorder="1" applyAlignment="1" applyProtection="1">
      <alignment horizontal="right" vertical="center" wrapText="1" indent="1"/>
      <protection/>
    </xf>
    <xf numFmtId="0" fontId="5" fillId="0" borderId="16" xfId="62" applyFont="1" applyBorder="1" applyAlignment="1" applyProtection="1">
      <alignment horizontal="right" vertical="center" wrapText="1" indent="1"/>
      <protection/>
    </xf>
    <xf numFmtId="0" fontId="5" fillId="0" borderId="24" xfId="62" applyFont="1" applyBorder="1" applyAlignment="1" applyProtection="1">
      <alignment horizontal="right" vertical="center" wrapText="1" indent="1"/>
      <protection/>
    </xf>
    <xf numFmtId="0" fontId="5" fillId="0" borderId="25" xfId="62" applyFont="1" applyBorder="1" applyAlignment="1" applyProtection="1">
      <alignment horizontal="right" vertical="center" wrapText="1" indent="1"/>
      <protection/>
    </xf>
    <xf numFmtId="0" fontId="5" fillId="0" borderId="38" xfId="62" applyFont="1" applyBorder="1" applyAlignment="1" applyProtection="1">
      <alignment horizontal="right" vertical="center" wrapText="1" indent="1"/>
      <protection/>
    </xf>
    <xf numFmtId="2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11" xfId="50" applyFont="1" applyBorder="1" applyAlignment="1" applyProtection="1">
      <alignment horizontal="right" vertical="center" wrapText="1" indent="1"/>
      <protection/>
    </xf>
    <xf numFmtId="3" fontId="5" fillId="34" borderId="11" xfId="83" applyNumberFormat="1" applyFont="1" applyFill="1" applyBorder="1" applyAlignment="1" applyProtection="1">
      <alignment horizontal="center" vertical="center" shrinkToFit="1"/>
      <protection locked="0"/>
    </xf>
    <xf numFmtId="4" fontId="4" fillId="19" borderId="11" xfId="83" applyNumberFormat="1" applyFont="1" applyFill="1" applyBorder="1" applyAlignment="1" applyProtection="1">
      <alignment horizontal="center" vertical="center" shrinkToFit="1"/>
      <protection/>
    </xf>
    <xf numFmtId="0" fontId="17" fillId="41" borderId="41" xfId="0" applyFont="1" applyFill="1" applyBorder="1" applyAlignment="1" applyProtection="1">
      <alignment horizontal="left" vertical="center" shrinkToFit="1"/>
      <protection/>
    </xf>
    <xf numFmtId="0" fontId="17" fillId="41" borderId="42" xfId="0" applyFont="1" applyFill="1" applyBorder="1" applyAlignment="1" applyProtection="1">
      <alignment horizontal="left" vertical="center" shrinkToFit="1"/>
      <protection/>
    </xf>
    <xf numFmtId="0" fontId="17" fillId="41" borderId="43" xfId="0" applyFont="1" applyFill="1" applyBorder="1" applyAlignment="1" applyProtection="1">
      <alignment horizontal="left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4" fillId="0" borderId="18" xfId="66" applyFont="1" applyFill="1" applyBorder="1" applyAlignment="1" applyProtection="1">
      <alignment horizontal="left" vertical="center" wrapText="1"/>
      <protection/>
    </xf>
    <xf numFmtId="0" fontId="4" fillId="0" borderId="0" xfId="66" applyFont="1" applyFill="1" applyBorder="1" applyAlignment="1" applyProtection="1">
      <alignment horizontal="left" vertical="center" wrapText="1"/>
      <protection/>
    </xf>
    <xf numFmtId="0" fontId="4" fillId="12" borderId="11" xfId="50" applyFont="1" applyFill="1" applyBorder="1" applyAlignment="1" applyProtection="1">
      <alignment horizontal="center" vertical="center" shrinkToFit="1"/>
      <protection/>
    </xf>
    <xf numFmtId="0" fontId="5" fillId="39" borderId="13" xfId="50" applyFont="1" applyFill="1" applyBorder="1" applyAlignment="1" applyProtection="1">
      <alignment horizontal="center" vertical="center"/>
      <protection/>
    </xf>
    <xf numFmtId="0" fontId="5" fillId="39" borderId="12" xfId="50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center" vertical="center"/>
      <protection/>
    </xf>
    <xf numFmtId="0" fontId="4" fillId="42" borderId="0" xfId="93" applyFont="1" applyFill="1" applyAlignment="1" applyProtection="1">
      <alignment horizontal="left" vertical="center" indent="1"/>
      <protection/>
    </xf>
    <xf numFmtId="2" fontId="4" fillId="42" borderId="18" xfId="77" applyNumberFormat="1" applyFont="1" applyFill="1" applyBorder="1" applyAlignment="1" applyProtection="1">
      <alignment horizontal="center" vertical="center" wrapText="1"/>
      <protection/>
    </xf>
    <xf numFmtId="2" fontId="4" fillId="42" borderId="0" xfId="77" applyNumberFormat="1" applyFont="1" applyFill="1" applyBorder="1" applyAlignment="1" applyProtection="1">
      <alignment horizontal="center" vertical="center" wrapText="1"/>
      <protection/>
    </xf>
    <xf numFmtId="2" fontId="4" fillId="42" borderId="0" xfId="77" applyNumberFormat="1" applyFont="1" applyFill="1" applyBorder="1" applyAlignment="1" applyProtection="1">
      <alignment horizontal="left" vertical="center" wrapText="1"/>
      <protection/>
    </xf>
    <xf numFmtId="2" fontId="4" fillId="42" borderId="0" xfId="77" applyNumberFormat="1" applyFont="1" applyFill="1" applyBorder="1" applyAlignment="1" applyProtection="1">
      <alignment horizontal="left" vertical="center"/>
      <protection/>
    </xf>
    <xf numFmtId="0" fontId="15" fillId="0" borderId="18" xfId="62" applyFont="1" applyBorder="1" applyAlignment="1" applyProtection="1">
      <alignment horizontal="left" vertical="center"/>
      <protection/>
    </xf>
    <xf numFmtId="0" fontId="15" fillId="0" borderId="0" xfId="62" applyFont="1" applyAlignment="1" applyProtection="1">
      <alignment horizontal="left" vertical="center"/>
      <protection/>
    </xf>
    <xf numFmtId="0" fontId="4" fillId="42" borderId="0" xfId="62" applyFont="1" applyFill="1" applyAlignment="1" applyProtection="1">
      <alignment horizontal="left" vertical="center" indent="1"/>
      <protection/>
    </xf>
    <xf numFmtId="0" fontId="5" fillId="0" borderId="18" xfId="64" applyFont="1" applyBorder="1" applyAlignment="1" applyProtection="1">
      <alignment horizontal="left" vertical="center" shrinkToFit="1"/>
      <protection/>
    </xf>
    <xf numFmtId="0" fontId="5" fillId="0" borderId="0" xfId="64" applyFont="1" applyBorder="1" applyAlignment="1" applyProtection="1">
      <alignment horizontal="left" vertical="center" shrinkToFit="1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73" fillId="0" borderId="22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24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5" fillId="37" borderId="11" xfId="63" applyFont="1" applyFill="1" applyBorder="1" applyAlignment="1" applyProtection="1">
      <alignment horizontal="center" vertical="center"/>
      <protection/>
    </xf>
    <xf numFmtId="0" fontId="5" fillId="37" borderId="13" xfId="63" applyFont="1" applyFill="1" applyBorder="1" applyAlignment="1" applyProtection="1">
      <alignment horizontal="center" vertical="center"/>
      <protection/>
    </xf>
    <xf numFmtId="0" fontId="73" fillId="37" borderId="18" xfId="0" applyFont="1" applyFill="1" applyBorder="1" applyAlignment="1">
      <alignment horizontal="left" vertical="center" wrapText="1"/>
    </xf>
    <xf numFmtId="0" fontId="73" fillId="37" borderId="52" xfId="0" applyFont="1" applyFill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52" xfId="0" applyFont="1" applyBorder="1" applyAlignment="1">
      <alignment horizontal="left" vertical="center" wrapText="1"/>
    </xf>
    <xf numFmtId="0" fontId="5" fillId="34" borderId="0" xfId="93" applyFont="1" applyFill="1" applyAlignment="1" applyProtection="1">
      <alignment horizontal="left" vertical="top"/>
      <protection locked="0"/>
    </xf>
    <xf numFmtId="0" fontId="5" fillId="34" borderId="0" xfId="50" applyFont="1" applyFill="1" applyAlignment="1" applyProtection="1">
      <alignment vertical="top" wrapText="1"/>
      <protection locked="0"/>
    </xf>
    <xf numFmtId="0" fontId="4" fillId="0" borderId="0" xfId="66" applyFont="1" applyFill="1" applyAlignment="1" applyProtection="1">
      <alignment horizontal="left" vertical="center"/>
      <protection/>
    </xf>
    <xf numFmtId="0" fontId="73" fillId="0" borderId="11" xfId="0" applyFont="1" applyBorder="1" applyAlignment="1" applyProtection="1">
      <alignment horizontal="left" vertical="center" wrapText="1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0" xfId="93" applyFont="1" applyAlignment="1" applyProtection="1">
      <alignment horizontal="left" vertical="center"/>
      <protection/>
    </xf>
    <xf numFmtId="0" fontId="5" fillId="38" borderId="11" xfId="63" applyFont="1" applyFill="1" applyBorder="1" applyAlignment="1" applyProtection="1">
      <alignment horizontal="center" vertical="center"/>
      <protection/>
    </xf>
    <xf numFmtId="0" fontId="73" fillId="38" borderId="11" xfId="0" applyFont="1" applyFill="1" applyBorder="1" applyAlignment="1" applyProtection="1">
      <alignment horizontal="left" vertical="center" wrapText="1"/>
      <protection/>
    </xf>
    <xf numFmtId="0" fontId="4" fillId="0" borderId="0" xfId="66" applyFont="1" applyFill="1" applyAlignment="1" applyProtection="1">
      <alignment horizontal="left" vertical="center" shrinkToFit="1"/>
      <protection/>
    </xf>
    <xf numFmtId="0" fontId="4" fillId="12" borderId="19" xfId="63" applyFont="1" applyFill="1" applyBorder="1" applyAlignment="1" applyProtection="1">
      <alignment horizontal="center" vertical="center" shrinkToFit="1"/>
      <protection/>
    </xf>
    <xf numFmtId="0" fontId="73" fillId="0" borderId="13" xfId="0" applyFont="1" applyBorder="1" applyAlignment="1" applyProtection="1">
      <alignment horizontal="left" vertical="center" wrapText="1"/>
      <protection/>
    </xf>
    <xf numFmtId="0" fontId="73" fillId="0" borderId="19" xfId="0" applyFont="1" applyBorder="1" applyAlignment="1" applyProtection="1">
      <alignment horizontal="left" vertical="center" wrapText="1"/>
      <protection/>
    </xf>
    <xf numFmtId="0" fontId="5" fillId="0" borderId="11" xfId="63" applyFont="1" applyFill="1" applyBorder="1" applyAlignment="1" applyProtection="1">
      <alignment horizontal="center" vertical="center"/>
      <protection/>
    </xf>
    <xf numFmtId="0" fontId="5" fillId="0" borderId="13" xfId="63" applyFont="1" applyFill="1" applyBorder="1" applyAlignment="1" applyProtection="1">
      <alignment horizontal="center" vertical="center"/>
      <protection/>
    </xf>
    <xf numFmtId="0" fontId="73" fillId="0" borderId="13" xfId="0" applyFont="1" applyFill="1" applyBorder="1" applyAlignment="1" applyProtection="1">
      <alignment horizontal="left" vertical="center" wrapText="1"/>
      <protection/>
    </xf>
    <xf numFmtId="0" fontId="73" fillId="0" borderId="19" xfId="0" applyFont="1" applyFill="1" applyBorder="1" applyAlignment="1" applyProtection="1">
      <alignment horizontal="left" vertical="center" wrapText="1"/>
      <protection/>
    </xf>
    <xf numFmtId="0" fontId="5" fillId="0" borderId="18" xfId="64" applyFont="1" applyBorder="1" applyAlignment="1" applyProtection="1">
      <alignment horizontal="left" vertical="center" wrapText="1"/>
      <protection/>
    </xf>
    <xf numFmtId="0" fontId="5" fillId="0" borderId="0" xfId="64" applyFont="1" applyAlignment="1" applyProtection="1">
      <alignment horizontal="left" vertical="center" wrapTex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8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25</xdr:row>
      <xdr:rowOff>57150</xdr:rowOff>
    </xdr:from>
    <xdr:to>
      <xdr:col>1</xdr:col>
      <xdr:colOff>914400</xdr:colOff>
      <xdr:row>31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76325" y="10220325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190500</xdr:rowOff>
    </xdr:from>
    <xdr:to>
      <xdr:col>20</xdr:col>
      <xdr:colOff>152400</xdr:colOff>
      <xdr:row>15</xdr:row>
      <xdr:rowOff>142875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8867775" y="190500"/>
          <a:ext cx="5610225" cy="46672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กรณี </a:t>
          </a:r>
          <a:r>
            <a:rPr lang="en-US" cap="none" sz="16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ช่องตารางไม่พอ</a:t>
          </a:r>
          <a:r>
            <a:rPr lang="en-US" cap="none" sz="16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ให้หน่วยงานทำไฟล์ (</a:t>
          </a:r>
          <a:r>
            <a:rPr lang="en-US" cap="none" sz="16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Excel</a:t>
          </a:r>
          <a:r>
            <a:rPr lang="en-US" cap="none" sz="16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) แยก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และแนบส่งพร้อมเอกสารหลักฐานประกอบการตรวจ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จึงให้หน่วยงานส่งเอกสารดังนี้ 
</a:t>
          </a:r>
          <a:r>
            <a:rPr lang="en-US" cap="none" sz="16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สบท.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(ตัวชี้วัดย่อยที่ 3.4.1)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หนังสือแจ้งกรอบการจัดสรรเงินงบประมาณ (นับจาก</a:t>
          </a: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วันที่รับหนังสือ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เอกสารที่แสดงถึง</a:t>
          </a: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การลงนามในสัญญา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เช่น ใบสั่งซื้อ,  หนังสือสัญญา  ที่มีการ</a:t>
          </a: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ระบุวันลงนามในสัญญา 
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(ตัวชี้วัดย่อยที่ 3.4.2)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หนังสือรายงานการตรวจรับ ที่ระบุ</a:t>
          </a: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วันที่รับ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หนังสือของ สบท.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หนังสือที่มีถึงสำนักการคลัง เพื่อขอเบิกจ่ายเงิน ที่ระบุ</a:t>
          </a: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วันที่ส่ง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หนังสือ ไปยัง สกค.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สกค.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(ตัวชี้วัดย่อยที่ 3.4.2)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หนังสือการขอเบิกจ่ายจาก สบท. ที่ระบุ</a:t>
          </a: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วันที่ สกค. รับหนังสือจาก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สบท.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หลักฐานที่</a:t>
          </a: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ระบุวันที่เบิกจ่ายเงิน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ทั้งนี้ เอกสารประกอบอาจมีจำนวนมาก หน่วยงานอาจจะสแกนเอกสารในรูปแบบไฟล์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PDF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แนบส่งพร้อมแบบฟอร์มการรายงานฯ 
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3.%20KPI_63\8.%20&#3585;&#3634;&#3619;&#3605;&#3619;&#3623;&#3592;&#3611;&#3619;&#3632;&#3648;&#3617;&#3636;&#3609;%2063\&#3626;&#3619;&#3640;&#3611;&#3612;&#3621;_%20&#3611;&#3637;%2063%20(&#3619;&#3641;&#3611;&#3648;&#3621;&#3656;&#3617;)\&#3626;&#3635;&#3609;&#3633;&#3585;&#3591;&#3634;&#3609;&#3651;&#3609;&#3626;&#3656;&#3623;&#3609;&#3585;&#3621;&#3634;&#3591;\&#3626;&#3635;&#3609;&#3633;&#3585;&#3591;&#3634;&#3609;&#3617;&#3637;&#3588;&#3604;&#3637;\30.%20&#3626;&#3635;&#3609;&#3633;&#3585;&#3591;&#3634;&#3609;&#3585;&#3634;&#3619;&#3626;&#3629;&#3610;&#3626;&#3623;&#36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9;&#3634;&#3618;&#3591;&#3634;&#3609;%20summary20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9;&#3634;&#3618;&#3591;&#3634;&#3609;%20summary2021Y%20%20(&#3629;&#3591;&#3588;&#3660;&#3585;&#3619;)%2012%20&#3648;&#3604;&#3639;&#3629;&#36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9;&#3634;&#3618;&#3591;&#3634;&#3609;%20summary2022Y%20%20(12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2.7"/>
      <sheetName val="4.1"/>
      <sheetName val="5.1(1)"/>
      <sheetName val="1.4"/>
      <sheetName val="3.16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2Y"/>
      <sheetName val="1.1 "/>
      <sheetName val="1.2"/>
      <sheetName val="1.3"/>
      <sheetName val="1.4"/>
      <sheetName val="2.1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3.12"/>
      <sheetName val="4.1."/>
      <sheetName val="4.2 "/>
      <sheetName val="4.3"/>
      <sheetName val="4.4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6"/>
  <sheetViews>
    <sheetView tabSelected="1" zoomScaleSheetLayoutView="100" workbookViewId="0" topLeftCell="A1">
      <selection activeCell="R15" sqref="R15"/>
    </sheetView>
  </sheetViews>
  <sheetFormatPr defaultColWidth="9.140625" defaultRowHeight="15"/>
  <cols>
    <col min="1" max="1" width="5.57421875" style="118" customWidth="1"/>
    <col min="2" max="2" width="47.421875" style="100" customWidth="1"/>
    <col min="3" max="3" width="6.421875" style="17" customWidth="1"/>
    <col min="4" max="5" width="6.7109375" style="17" customWidth="1"/>
    <col min="6" max="10" width="5.140625" style="18" customWidth="1"/>
    <col min="11" max="11" width="8.8515625" style="18" customWidth="1"/>
    <col min="12" max="12" width="9.140625" style="105" customWidth="1"/>
    <col min="13" max="13" width="3.7109375" style="105" customWidth="1"/>
    <col min="14" max="14" width="9.57421875" style="105" customWidth="1"/>
    <col min="15" max="16384" width="9.00390625" style="16" customWidth="1"/>
  </cols>
  <sheetData>
    <row r="1" spans="1:14" ht="20.25">
      <c r="A1" s="117"/>
      <c r="B1" s="99"/>
      <c r="C1" s="426" t="s">
        <v>24</v>
      </c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</row>
    <row r="2" spans="1:14" ht="20.25">
      <c r="A2" s="117"/>
      <c r="B2" s="99"/>
      <c r="C2" s="426" t="s">
        <v>137</v>
      </c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ht="15.75" customHeight="1" thickBot="1">
      <c r="N3" s="106"/>
    </row>
    <row r="4" spans="1:14" ht="24" customHeight="1" thickTop="1">
      <c r="A4" s="432" t="s">
        <v>97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4"/>
    </row>
    <row r="5" spans="1:14" ht="24" customHeight="1">
      <c r="A5" s="441" t="s">
        <v>136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3"/>
    </row>
    <row r="6" spans="1:14" ht="24" customHeight="1" thickBot="1">
      <c r="A6" s="438" t="s">
        <v>52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40"/>
    </row>
    <row r="7" spans="1:14" ht="18" customHeight="1" thickTop="1">
      <c r="A7" s="119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</row>
    <row r="8" spans="1:14" s="21" customFormat="1" ht="20.25">
      <c r="A8" s="444" t="s">
        <v>15</v>
      </c>
      <c r="B8" s="444"/>
      <c r="C8" s="445" t="s">
        <v>33</v>
      </c>
      <c r="D8" s="419" t="s">
        <v>14</v>
      </c>
      <c r="E8" s="419" t="s">
        <v>50</v>
      </c>
      <c r="F8" s="1" t="s">
        <v>6</v>
      </c>
      <c r="G8" s="20"/>
      <c r="H8" s="20"/>
      <c r="I8" s="20"/>
      <c r="J8" s="20"/>
      <c r="K8" s="429" t="s">
        <v>2</v>
      </c>
      <c r="L8" s="430"/>
      <c r="M8" s="430"/>
      <c r="N8" s="431"/>
    </row>
    <row r="9" spans="1:14" s="21" customFormat="1" ht="17.25" customHeight="1">
      <c r="A9" s="444"/>
      <c r="B9" s="444"/>
      <c r="C9" s="446"/>
      <c r="D9" s="420"/>
      <c r="E9" s="436"/>
      <c r="F9" s="424">
        <v>1</v>
      </c>
      <c r="G9" s="424">
        <v>2</v>
      </c>
      <c r="H9" s="424">
        <v>3</v>
      </c>
      <c r="I9" s="424">
        <v>4</v>
      </c>
      <c r="J9" s="424">
        <v>5</v>
      </c>
      <c r="K9" s="107" t="s">
        <v>16</v>
      </c>
      <c r="L9" s="108" t="s">
        <v>32</v>
      </c>
      <c r="M9" s="427" t="s">
        <v>51</v>
      </c>
      <c r="N9" s="109" t="s">
        <v>17</v>
      </c>
    </row>
    <row r="10" spans="1:14" s="21" customFormat="1" ht="21.75" customHeight="1">
      <c r="A10" s="444"/>
      <c r="B10" s="444"/>
      <c r="C10" s="447"/>
      <c r="D10" s="421"/>
      <c r="E10" s="437"/>
      <c r="F10" s="425"/>
      <c r="G10" s="425"/>
      <c r="H10" s="425"/>
      <c r="I10" s="425"/>
      <c r="J10" s="425"/>
      <c r="K10" s="110" t="s">
        <v>18</v>
      </c>
      <c r="L10" s="111" t="s">
        <v>19</v>
      </c>
      <c r="M10" s="428"/>
      <c r="N10" s="112" t="s">
        <v>20</v>
      </c>
    </row>
    <row r="11" spans="1:14" s="28" customFormat="1" ht="26.25" customHeight="1">
      <c r="A11" s="422" t="s">
        <v>30</v>
      </c>
      <c r="B11" s="423"/>
      <c r="C11" s="23"/>
      <c r="D11" s="24">
        <f>SUM(D12:D13)</f>
        <v>15</v>
      </c>
      <c r="E11" s="141">
        <f>SUM(E12:E13)</f>
        <v>34.09090909090909</v>
      </c>
      <c r="F11" s="25"/>
      <c r="G11" s="25"/>
      <c r="H11" s="25"/>
      <c r="I11" s="25"/>
      <c r="J11" s="25"/>
      <c r="K11" s="25"/>
      <c r="L11" s="26" t="e">
        <f>SUM(N12:N13)*E23/E11</f>
        <v>#DIV/0!</v>
      </c>
      <c r="M11" s="145" t="e">
        <f aca="true" t="shared" si="0" ref="M11:M22">L11</f>
        <v>#DIV/0!</v>
      </c>
      <c r="N11" s="27"/>
    </row>
    <row r="12" spans="1:14" s="34" customFormat="1" ht="39">
      <c r="A12" s="120">
        <v>2.1</v>
      </c>
      <c r="B12" s="101" t="s">
        <v>99</v>
      </c>
      <c r="C12" s="29" t="s">
        <v>21</v>
      </c>
      <c r="D12" s="30">
        <v>10</v>
      </c>
      <c r="E12" s="32">
        <f>D12*100/D23</f>
        <v>22.727272727272727</v>
      </c>
      <c r="F12" s="31">
        <v>1</v>
      </c>
      <c r="G12" s="157" t="s">
        <v>13</v>
      </c>
      <c r="H12" s="31">
        <v>3</v>
      </c>
      <c r="I12" s="157" t="s">
        <v>13</v>
      </c>
      <c r="J12" s="31">
        <v>5</v>
      </c>
      <c r="K12" s="32" t="str">
        <f>'2.1 สนผ.'!D3</f>
        <v>N/A</v>
      </c>
      <c r="L12" s="143">
        <f>'2.1 สนผ.'!D5</f>
        <v>1</v>
      </c>
      <c r="M12" s="145">
        <f t="shared" si="0"/>
        <v>1</v>
      </c>
      <c r="N12" s="33">
        <f>E12*L12/E23</f>
        <v>0.22727272727272727</v>
      </c>
    </row>
    <row r="13" spans="1:14" s="34" customFormat="1" ht="58.5">
      <c r="A13" s="120">
        <v>2.2</v>
      </c>
      <c r="B13" s="101" t="s">
        <v>110</v>
      </c>
      <c r="C13" s="29" t="s">
        <v>21</v>
      </c>
      <c r="D13" s="30">
        <v>5</v>
      </c>
      <c r="E13" s="32">
        <f>D13*100/D23</f>
        <v>11.363636363636363</v>
      </c>
      <c r="F13" s="31">
        <v>1</v>
      </c>
      <c r="G13" s="157" t="s">
        <v>13</v>
      </c>
      <c r="H13" s="31">
        <v>3</v>
      </c>
      <c r="I13" s="157" t="s">
        <v>13</v>
      </c>
      <c r="J13" s="31">
        <v>5</v>
      </c>
      <c r="K13" s="32">
        <f>'2.2 สนผ.'!D3</f>
        <v>0</v>
      </c>
      <c r="L13" s="143">
        <f>'2.2 สนผ.'!D5</f>
        <v>0</v>
      </c>
      <c r="M13" s="145">
        <f>L13</f>
        <v>0</v>
      </c>
      <c r="N13" s="33" t="e">
        <f>E13*L13/E24</f>
        <v>#DIV/0!</v>
      </c>
    </row>
    <row r="14" spans="1:14" s="28" customFormat="1" ht="27.75" customHeight="1">
      <c r="A14" s="422" t="s">
        <v>31</v>
      </c>
      <c r="B14" s="423"/>
      <c r="C14" s="23"/>
      <c r="D14" s="24">
        <f>D15+D18+D19</f>
        <v>9</v>
      </c>
      <c r="E14" s="141">
        <f>SUM(E15+E18+E19)</f>
        <v>20.454545454545453</v>
      </c>
      <c r="F14" s="25"/>
      <c r="G14" s="25"/>
      <c r="H14" s="25"/>
      <c r="I14" s="25"/>
      <c r="J14" s="25"/>
      <c r="K14" s="25"/>
      <c r="L14" s="26" t="e">
        <f>SUM(N16:N19)*E23/E14</f>
        <v>#DIV/0!</v>
      </c>
      <c r="M14" s="145" t="e">
        <f t="shared" si="0"/>
        <v>#DIV/0!</v>
      </c>
      <c r="N14" s="27"/>
    </row>
    <row r="15" spans="1:14" s="231" customFormat="1" ht="25.5" customHeight="1">
      <c r="A15" s="221">
        <v>3.4</v>
      </c>
      <c r="B15" s="222" t="s">
        <v>67</v>
      </c>
      <c r="C15" s="223" t="s">
        <v>21</v>
      </c>
      <c r="D15" s="224">
        <f>SUM(D16:D17)</f>
        <v>3</v>
      </c>
      <c r="E15" s="225">
        <f>SUM(E16:E17)</f>
        <v>6.818181818181818</v>
      </c>
      <c r="F15" s="226">
        <v>1</v>
      </c>
      <c r="G15" s="226">
        <v>2</v>
      </c>
      <c r="H15" s="226">
        <v>3</v>
      </c>
      <c r="I15" s="226">
        <v>4</v>
      </c>
      <c r="J15" s="226">
        <v>5</v>
      </c>
      <c r="K15" s="227" t="e">
        <f>'3.4 (สบท., สกค.)'!D3</f>
        <v>#DIV/0!</v>
      </c>
      <c r="L15" s="228" t="e">
        <f>'3.4 (สบท., สกค.)'!D5</f>
        <v>#DIV/0!</v>
      </c>
      <c r="M15" s="229" t="e">
        <f t="shared" si="0"/>
        <v>#DIV/0!</v>
      </c>
      <c r="N15" s="230" t="e">
        <f>SUM(N16:N17)</f>
        <v>#DIV/0!</v>
      </c>
    </row>
    <row r="16" spans="1:14" s="36" customFormat="1" ht="63" customHeight="1">
      <c r="A16" s="212" t="s">
        <v>68</v>
      </c>
      <c r="B16" s="213" t="s">
        <v>138</v>
      </c>
      <c r="C16" s="214" t="s">
        <v>21</v>
      </c>
      <c r="D16" s="232">
        <v>1.5</v>
      </c>
      <c r="E16" s="215">
        <f>D16*100/D23</f>
        <v>3.409090909090909</v>
      </c>
      <c r="F16" s="220">
        <v>50</v>
      </c>
      <c r="G16" s="220">
        <v>60</v>
      </c>
      <c r="H16" s="220">
        <v>70</v>
      </c>
      <c r="I16" s="220">
        <v>80</v>
      </c>
      <c r="J16" s="220">
        <v>90</v>
      </c>
      <c r="K16" s="216" t="e">
        <f>'3.4 (สบท., สกค.)'!J9</f>
        <v>#DIV/0!</v>
      </c>
      <c r="L16" s="217" t="e">
        <f>'3.4 (สบท., สกค.)'!L9</f>
        <v>#DIV/0!</v>
      </c>
      <c r="M16" s="218" t="e">
        <f t="shared" si="0"/>
        <v>#DIV/0!</v>
      </c>
      <c r="N16" s="219" t="e">
        <f>E16*L16/E23</f>
        <v>#DIV/0!</v>
      </c>
    </row>
    <row r="17" spans="1:14" s="36" customFormat="1" ht="45.75" customHeight="1">
      <c r="A17" s="150" t="s">
        <v>69</v>
      </c>
      <c r="B17" s="151" t="s">
        <v>139</v>
      </c>
      <c r="C17" s="37" t="s">
        <v>21</v>
      </c>
      <c r="D17" s="233">
        <v>1.5</v>
      </c>
      <c r="E17" s="39">
        <f>D17*100/D23</f>
        <v>3.409090909090909</v>
      </c>
      <c r="F17" s="162">
        <v>50</v>
      </c>
      <c r="G17" s="162">
        <v>60</v>
      </c>
      <c r="H17" s="162">
        <v>70</v>
      </c>
      <c r="I17" s="162">
        <v>80</v>
      </c>
      <c r="J17" s="162">
        <v>90</v>
      </c>
      <c r="K17" s="38" t="e">
        <f>'3.4 (สบท., สกค.)'!J10</f>
        <v>#DIV/0!</v>
      </c>
      <c r="L17" s="144" t="e">
        <f>'3.4 (สบท., สกค.)'!L10</f>
        <v>#DIV/0!</v>
      </c>
      <c r="M17" s="153" t="e">
        <f t="shared" si="0"/>
        <v>#DIV/0!</v>
      </c>
      <c r="N17" s="35" t="e">
        <f>E17*L17/E23</f>
        <v>#DIV/0!</v>
      </c>
    </row>
    <row r="18" spans="1:14" s="36" customFormat="1" ht="45.75" customHeight="1">
      <c r="A18" s="204">
        <v>3.5</v>
      </c>
      <c r="B18" s="151" t="s">
        <v>53</v>
      </c>
      <c r="C18" s="37" t="s">
        <v>21</v>
      </c>
      <c r="D18" s="205">
        <v>3</v>
      </c>
      <c r="E18" s="39">
        <f>D18*100/D23</f>
        <v>6.818181818181818</v>
      </c>
      <c r="F18" s="206">
        <v>70</v>
      </c>
      <c r="G18" s="206">
        <v>75</v>
      </c>
      <c r="H18" s="162">
        <v>80</v>
      </c>
      <c r="I18" s="206">
        <v>85</v>
      </c>
      <c r="J18" s="162">
        <v>90</v>
      </c>
      <c r="K18" s="38" t="e">
        <f>'3.5 สวร.'!D3</f>
        <v>#DIV/0!</v>
      </c>
      <c r="L18" s="144" t="e">
        <f>'3.5 สวร.'!D5</f>
        <v>#DIV/0!</v>
      </c>
      <c r="M18" s="153" t="e">
        <f t="shared" si="0"/>
        <v>#DIV/0!</v>
      </c>
      <c r="N18" s="35" t="e">
        <f>E18*L18/E23</f>
        <v>#DIV/0!</v>
      </c>
    </row>
    <row r="19" spans="1:14" s="36" customFormat="1" ht="42" customHeight="1">
      <c r="A19" s="207">
        <v>3.6</v>
      </c>
      <c r="B19" s="208" t="s">
        <v>90</v>
      </c>
      <c r="C19" s="192" t="s">
        <v>21</v>
      </c>
      <c r="D19" s="195">
        <v>3</v>
      </c>
      <c r="E19" s="209">
        <f>D19*100/D23</f>
        <v>6.818181818181818</v>
      </c>
      <c r="F19" s="210">
        <v>1</v>
      </c>
      <c r="G19" s="198" t="s">
        <v>13</v>
      </c>
      <c r="H19" s="210">
        <v>3</v>
      </c>
      <c r="I19" s="198" t="s">
        <v>13</v>
      </c>
      <c r="J19" s="210">
        <v>5</v>
      </c>
      <c r="K19" s="196">
        <f>'3.6  สบพ., สนผ.'!D3</f>
        <v>0</v>
      </c>
      <c r="L19" s="201" t="e">
        <f>'3.5 สวร.'!D5</f>
        <v>#DIV/0!</v>
      </c>
      <c r="M19" s="211" t="e">
        <f t="shared" si="0"/>
        <v>#DIV/0!</v>
      </c>
      <c r="N19" s="203" t="e">
        <f>E19*L19/E23</f>
        <v>#DIV/0!</v>
      </c>
    </row>
    <row r="20" spans="1:14" s="21" customFormat="1" ht="27" customHeight="1">
      <c r="A20" s="417" t="s">
        <v>96</v>
      </c>
      <c r="B20" s="418"/>
      <c r="C20" s="40"/>
      <c r="D20" s="24">
        <f>SUM(D21:D22)</f>
        <v>20</v>
      </c>
      <c r="E20" s="141">
        <f>SUM(E21:E22)</f>
        <v>45.45454545454545</v>
      </c>
      <c r="F20" s="25"/>
      <c r="G20" s="25"/>
      <c r="H20" s="25"/>
      <c r="I20" s="25"/>
      <c r="J20" s="25"/>
      <c r="K20" s="41"/>
      <c r="L20" s="26">
        <f>SUM(N21:N22)*E23/E20</f>
        <v>0</v>
      </c>
      <c r="M20" s="145">
        <f t="shared" si="0"/>
        <v>0</v>
      </c>
      <c r="N20" s="27"/>
    </row>
    <row r="21" spans="1:14" s="36" customFormat="1" ht="63.75" customHeight="1">
      <c r="A21" s="154">
        <v>4.1</v>
      </c>
      <c r="B21" s="155" t="s">
        <v>140</v>
      </c>
      <c r="C21" s="193" t="s">
        <v>21</v>
      </c>
      <c r="D21" s="152">
        <v>10</v>
      </c>
      <c r="E21" s="142">
        <f>D21*100/D23</f>
        <v>22.727272727272727</v>
      </c>
      <c r="F21" s="156">
        <v>1</v>
      </c>
      <c r="G21" s="157" t="s">
        <v>13</v>
      </c>
      <c r="H21" s="158">
        <v>3</v>
      </c>
      <c r="I21" s="157" t="s">
        <v>13</v>
      </c>
      <c r="J21" s="158">
        <v>5</v>
      </c>
      <c r="K21" s="142">
        <f>'4.1 สนผ.'!D3</f>
        <v>0</v>
      </c>
      <c r="L21" s="159">
        <f>'4.1 สนผ.'!D5</f>
        <v>0</v>
      </c>
      <c r="M21" s="160">
        <f t="shared" si="0"/>
        <v>0</v>
      </c>
      <c r="N21" s="161">
        <f>E21*L21/E23</f>
        <v>0</v>
      </c>
    </row>
    <row r="22" spans="1:14" s="36" customFormat="1" ht="58.5" customHeight="1">
      <c r="A22" s="207">
        <v>4.2</v>
      </c>
      <c r="B22" s="194" t="s">
        <v>141</v>
      </c>
      <c r="C22" s="192" t="s">
        <v>21</v>
      </c>
      <c r="D22" s="195">
        <v>10</v>
      </c>
      <c r="E22" s="196">
        <f>D22*100/D23</f>
        <v>22.727272727272727</v>
      </c>
      <c r="F22" s="197">
        <v>1</v>
      </c>
      <c r="G22" s="198" t="s">
        <v>13</v>
      </c>
      <c r="H22" s="199">
        <v>3</v>
      </c>
      <c r="I22" s="198" t="s">
        <v>13</v>
      </c>
      <c r="J22" s="199">
        <v>5</v>
      </c>
      <c r="K22" s="200">
        <f>'4.2 สนผ.'!D3</f>
        <v>0</v>
      </c>
      <c r="L22" s="201">
        <f>'4.2 สนผ.'!D5</f>
        <v>0</v>
      </c>
      <c r="M22" s="202">
        <f t="shared" si="0"/>
        <v>0</v>
      </c>
      <c r="N22" s="203">
        <f>E22*L22/E23</f>
        <v>0</v>
      </c>
    </row>
    <row r="23" spans="1:14" s="48" customFormat="1" ht="24" customHeight="1">
      <c r="A23" s="121"/>
      <c r="B23" s="102"/>
      <c r="C23" s="42" t="s">
        <v>22</v>
      </c>
      <c r="D23" s="43">
        <f>SUM(D11+D14+D20)</f>
        <v>44</v>
      </c>
      <c r="E23" s="43">
        <f>E20+E14+E11</f>
        <v>100</v>
      </c>
      <c r="F23" s="44"/>
      <c r="G23" s="44"/>
      <c r="H23" s="44"/>
      <c r="I23" s="45"/>
      <c r="J23" s="45"/>
      <c r="K23" s="46"/>
      <c r="L23" s="415" t="s">
        <v>23</v>
      </c>
      <c r="M23" s="416"/>
      <c r="N23" s="47" t="e">
        <f>SUM(N11:N22)</f>
        <v>#DIV/0!</v>
      </c>
    </row>
    <row r="24" spans="1:14" s="48" customFormat="1" ht="24" customHeight="1">
      <c r="A24" s="122"/>
      <c r="B24" s="140" t="s">
        <v>98</v>
      </c>
      <c r="C24" s="124"/>
      <c r="D24" s="124"/>
      <c r="E24" s="124"/>
      <c r="F24" s="125"/>
      <c r="G24" s="125"/>
      <c r="H24" s="125"/>
      <c r="I24" s="126"/>
      <c r="J24" s="126"/>
      <c r="K24" s="127"/>
      <c r="L24" s="128"/>
      <c r="M24" s="131"/>
      <c r="N24" s="49"/>
    </row>
    <row r="25" spans="1:14" s="48" customFormat="1" ht="24" customHeight="1">
      <c r="A25" s="122"/>
      <c r="B25" s="139" t="s">
        <v>34</v>
      </c>
      <c r="C25" s="132"/>
      <c r="D25" s="132"/>
      <c r="E25" s="132"/>
      <c r="F25" s="125"/>
      <c r="G25" s="125"/>
      <c r="H25" s="125"/>
      <c r="I25" s="125"/>
      <c r="J25" s="125"/>
      <c r="K25" s="125"/>
      <c r="L25" s="133"/>
      <c r="M25" s="134"/>
      <c r="N25" s="49"/>
    </row>
    <row r="26" spans="1:14" s="48" customFormat="1" ht="24" customHeight="1">
      <c r="A26" s="122"/>
      <c r="B26" s="315" t="s">
        <v>142</v>
      </c>
      <c r="C26" s="135" t="s">
        <v>143</v>
      </c>
      <c r="D26" s="136"/>
      <c r="E26" s="136"/>
      <c r="F26" s="137"/>
      <c r="G26" s="130"/>
      <c r="H26" s="125"/>
      <c r="I26" s="125"/>
      <c r="J26" s="125"/>
      <c r="K26" s="125"/>
      <c r="L26" s="133"/>
      <c r="M26" s="134"/>
      <c r="N26" s="49"/>
    </row>
    <row r="27" spans="1:14" s="48" customFormat="1" ht="24" customHeight="1">
      <c r="A27" s="122"/>
      <c r="B27" s="316" t="s">
        <v>144</v>
      </c>
      <c r="C27" s="135" t="s">
        <v>35</v>
      </c>
      <c r="D27" s="137"/>
      <c r="E27" s="137"/>
      <c r="F27" s="137"/>
      <c r="G27" s="137"/>
      <c r="H27" s="125"/>
      <c r="I27" s="125"/>
      <c r="J27" s="125"/>
      <c r="K27" s="125"/>
      <c r="L27" s="133"/>
      <c r="M27" s="134"/>
      <c r="N27" s="49"/>
    </row>
    <row r="28" spans="1:14" s="28" customFormat="1" ht="24" customHeight="1">
      <c r="A28" s="122"/>
      <c r="B28" s="317" t="s">
        <v>145</v>
      </c>
      <c r="C28" s="138" t="s">
        <v>36</v>
      </c>
      <c r="D28" s="130"/>
      <c r="E28" s="130"/>
      <c r="F28" s="130"/>
      <c r="G28" s="130"/>
      <c r="H28" s="125"/>
      <c r="I28" s="125"/>
      <c r="J28" s="125"/>
      <c r="K28" s="125"/>
      <c r="L28" s="133"/>
      <c r="M28" s="134"/>
      <c r="N28" s="49"/>
    </row>
    <row r="29" spans="1:14" s="28" customFormat="1" ht="24" customHeight="1">
      <c r="A29" s="122"/>
      <c r="B29" s="318" t="s">
        <v>146</v>
      </c>
      <c r="C29" s="129" t="s">
        <v>37</v>
      </c>
      <c r="D29" s="130"/>
      <c r="E29" s="130"/>
      <c r="F29" s="125"/>
      <c r="G29" s="125"/>
      <c r="H29" s="125"/>
      <c r="I29" s="125"/>
      <c r="J29" s="125"/>
      <c r="K29" s="125"/>
      <c r="L29" s="133"/>
      <c r="M29" s="134"/>
      <c r="N29" s="49"/>
    </row>
    <row r="30" spans="1:14" s="28" customFormat="1" ht="24" customHeight="1">
      <c r="A30" s="122"/>
      <c r="B30" s="319" t="s">
        <v>147</v>
      </c>
      <c r="C30" s="129" t="s">
        <v>39</v>
      </c>
      <c r="D30" s="130"/>
      <c r="E30" s="130"/>
      <c r="F30" s="125"/>
      <c r="G30" s="125"/>
      <c r="H30" s="125"/>
      <c r="I30" s="125"/>
      <c r="J30" s="125"/>
      <c r="K30" s="125"/>
      <c r="L30" s="133"/>
      <c r="M30" s="134"/>
      <c r="N30" s="49"/>
    </row>
    <row r="31" spans="1:14" s="22" customFormat="1" ht="20.25">
      <c r="A31" s="123"/>
      <c r="B31" s="320" t="s">
        <v>148</v>
      </c>
      <c r="C31" s="129" t="s">
        <v>38</v>
      </c>
      <c r="D31" s="51"/>
      <c r="E31" s="51"/>
      <c r="F31" s="50"/>
      <c r="G31" s="50"/>
      <c r="H31" s="50"/>
      <c r="I31" s="50"/>
      <c r="J31" s="50"/>
      <c r="K31" s="50"/>
      <c r="L31" s="113"/>
      <c r="M31" s="114"/>
      <c r="N31" s="113"/>
    </row>
    <row r="32" spans="1:14" s="22" customFormat="1" ht="20.25">
      <c r="A32" s="123"/>
      <c r="B32" s="103"/>
      <c r="C32" s="51"/>
      <c r="D32" s="51"/>
      <c r="E32" s="51"/>
      <c r="F32" s="50"/>
      <c r="G32" s="50"/>
      <c r="H32" s="50"/>
      <c r="I32" s="50"/>
      <c r="J32" s="50"/>
      <c r="K32" s="50"/>
      <c r="L32" s="113"/>
      <c r="M32" s="114"/>
      <c r="N32" s="113"/>
    </row>
    <row r="33" spans="2:14" ht="20.25">
      <c r="B33" s="104"/>
      <c r="C33" s="52"/>
      <c r="D33" s="52"/>
      <c r="E33" s="52"/>
      <c r="F33" s="53"/>
      <c r="G33" s="53"/>
      <c r="H33" s="53"/>
      <c r="I33" s="53"/>
      <c r="J33" s="53"/>
      <c r="K33" s="53"/>
      <c r="L33" s="114"/>
      <c r="M33" s="114"/>
      <c r="N33" s="114"/>
    </row>
    <row r="34" spans="3:14" ht="20.25">
      <c r="C34" s="54"/>
      <c r="D34" s="54"/>
      <c r="E34" s="54"/>
      <c r="F34" s="55"/>
      <c r="G34" s="55"/>
      <c r="H34" s="55"/>
      <c r="I34" s="55"/>
      <c r="J34" s="55"/>
      <c r="K34" s="55"/>
      <c r="L34" s="115"/>
      <c r="M34" s="115"/>
      <c r="N34" s="115"/>
    </row>
    <row r="35" spans="3:14" ht="20.25">
      <c r="C35" s="54"/>
      <c r="D35" s="54"/>
      <c r="E35" s="54"/>
      <c r="F35" s="55"/>
      <c r="G35" s="55"/>
      <c r="H35" s="55"/>
      <c r="I35" s="55"/>
      <c r="J35" s="55"/>
      <c r="K35" s="55"/>
      <c r="L35" s="115"/>
      <c r="M35" s="115"/>
      <c r="N35" s="115"/>
    </row>
    <row r="36" spans="3:14" ht="20.25">
      <c r="C36" s="54"/>
      <c r="D36" s="54"/>
      <c r="E36" s="54"/>
      <c r="F36" s="55"/>
      <c r="G36" s="55"/>
      <c r="H36" s="55"/>
      <c r="I36" s="55"/>
      <c r="J36" s="55"/>
      <c r="K36" s="55"/>
      <c r="L36" s="115"/>
      <c r="M36" s="115"/>
      <c r="N36" s="115"/>
    </row>
    <row r="37" spans="3:14" ht="20.25">
      <c r="C37" s="54"/>
      <c r="D37" s="54"/>
      <c r="E37" s="54"/>
      <c r="F37" s="55"/>
      <c r="G37" s="55"/>
      <c r="H37" s="55"/>
      <c r="I37" s="55"/>
      <c r="J37" s="55"/>
      <c r="K37" s="55"/>
      <c r="L37" s="115"/>
      <c r="M37" s="115"/>
      <c r="N37" s="115"/>
    </row>
    <row r="38" spans="3:14" ht="20.25">
      <c r="C38" s="54"/>
      <c r="D38" s="54"/>
      <c r="E38" s="54"/>
      <c r="F38" s="55"/>
      <c r="G38" s="55"/>
      <c r="H38" s="55"/>
      <c r="I38" s="55"/>
      <c r="J38" s="55"/>
      <c r="K38" s="55"/>
      <c r="L38" s="115"/>
      <c r="M38" s="115"/>
      <c r="N38" s="115"/>
    </row>
    <row r="39" spans="3:14" ht="20.25">
      <c r="C39" s="54"/>
      <c r="D39" s="54"/>
      <c r="E39" s="54"/>
      <c r="F39" s="55"/>
      <c r="G39" s="55"/>
      <c r="H39" s="55"/>
      <c r="I39" s="55"/>
      <c r="J39" s="55"/>
      <c r="K39" s="55"/>
      <c r="L39" s="115"/>
      <c r="M39" s="115"/>
      <c r="N39" s="115"/>
    </row>
    <row r="40" spans="3:14" ht="20.25">
      <c r="C40" s="54"/>
      <c r="D40" s="54"/>
      <c r="E40" s="54"/>
      <c r="F40" s="55"/>
      <c r="G40" s="55"/>
      <c r="H40" s="55"/>
      <c r="I40" s="55"/>
      <c r="J40" s="55"/>
      <c r="K40" s="55"/>
      <c r="L40" s="115"/>
      <c r="M40" s="115"/>
      <c r="N40" s="115"/>
    </row>
    <row r="41" spans="3:14" ht="20.25">
      <c r="C41" s="54"/>
      <c r="D41" s="54"/>
      <c r="E41" s="54"/>
      <c r="F41" s="55"/>
      <c r="G41" s="55"/>
      <c r="H41" s="55"/>
      <c r="I41" s="55"/>
      <c r="J41" s="55"/>
      <c r="K41" s="55"/>
      <c r="L41" s="115"/>
      <c r="M41" s="115"/>
      <c r="N41" s="115"/>
    </row>
    <row r="42" spans="1:218" s="19" customFormat="1" ht="20.25">
      <c r="A42" s="118"/>
      <c r="B42" s="100"/>
      <c r="C42" s="54"/>
      <c r="D42" s="54"/>
      <c r="E42" s="54"/>
      <c r="F42" s="55"/>
      <c r="G42" s="55"/>
      <c r="H42" s="55"/>
      <c r="I42" s="55"/>
      <c r="J42" s="55"/>
      <c r="K42" s="116"/>
      <c r="L42" s="115"/>
      <c r="M42" s="115"/>
      <c r="N42" s="11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</row>
    <row r="43" spans="1:218" s="19" customFormat="1" ht="20.25">
      <c r="A43" s="118"/>
      <c r="B43" s="100"/>
      <c r="C43" s="54"/>
      <c r="D43" s="54"/>
      <c r="E43" s="54"/>
      <c r="F43" s="55"/>
      <c r="G43" s="55"/>
      <c r="H43" s="55"/>
      <c r="I43" s="55"/>
      <c r="J43" s="55"/>
      <c r="K43" s="116"/>
      <c r="L43" s="115"/>
      <c r="M43" s="115"/>
      <c r="N43" s="1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</row>
    <row r="44" spans="3:14" ht="20.25">
      <c r="C44" s="54"/>
      <c r="D44" s="54"/>
      <c r="E44" s="54"/>
      <c r="F44" s="55"/>
      <c r="G44" s="55"/>
      <c r="H44" s="55"/>
      <c r="I44" s="55"/>
      <c r="J44" s="55"/>
      <c r="K44" s="55"/>
      <c r="L44" s="115"/>
      <c r="M44" s="115"/>
      <c r="N44" s="115"/>
    </row>
    <row r="45" spans="3:14" ht="20.25">
      <c r="C45" s="54"/>
      <c r="D45" s="54"/>
      <c r="E45" s="54"/>
      <c r="F45" s="55"/>
      <c r="G45" s="55"/>
      <c r="H45" s="55"/>
      <c r="I45" s="55"/>
      <c r="J45" s="55"/>
      <c r="K45" s="55"/>
      <c r="L45" s="115"/>
      <c r="M45" s="115"/>
      <c r="N45" s="115"/>
    </row>
    <row r="46" spans="3:14" ht="20.25">
      <c r="C46" s="54"/>
      <c r="D46" s="54"/>
      <c r="E46" s="54"/>
      <c r="F46" s="55"/>
      <c r="G46" s="55"/>
      <c r="H46" s="55"/>
      <c r="I46" s="55"/>
      <c r="J46" s="55"/>
      <c r="K46" s="55"/>
      <c r="L46" s="115"/>
      <c r="M46" s="115"/>
      <c r="N46" s="115"/>
    </row>
    <row r="47" spans="3:14" ht="20.25">
      <c r="C47" s="54"/>
      <c r="D47" s="54"/>
      <c r="E47" s="54"/>
      <c r="F47" s="55"/>
      <c r="G47" s="55"/>
      <c r="H47" s="55"/>
      <c r="I47" s="55"/>
      <c r="J47" s="55"/>
      <c r="K47" s="55"/>
      <c r="L47" s="115"/>
      <c r="M47" s="115"/>
      <c r="N47" s="115"/>
    </row>
    <row r="48" spans="3:14" ht="20.25">
      <c r="C48" s="54"/>
      <c r="D48" s="54"/>
      <c r="E48" s="54"/>
      <c r="F48" s="55"/>
      <c r="G48" s="55"/>
      <c r="H48" s="55"/>
      <c r="I48" s="55"/>
      <c r="J48" s="55"/>
      <c r="K48" s="55"/>
      <c r="L48" s="115"/>
      <c r="M48" s="115"/>
      <c r="N48" s="115"/>
    </row>
    <row r="49" spans="3:14" ht="20.25">
      <c r="C49" s="54"/>
      <c r="D49" s="54"/>
      <c r="E49" s="54"/>
      <c r="F49" s="55"/>
      <c r="G49" s="55"/>
      <c r="H49" s="55"/>
      <c r="I49" s="55"/>
      <c r="J49" s="55"/>
      <c r="K49" s="55"/>
      <c r="L49" s="115"/>
      <c r="M49" s="115"/>
      <c r="N49" s="115"/>
    </row>
    <row r="50" spans="3:14" ht="20.25">
      <c r="C50" s="54"/>
      <c r="D50" s="54"/>
      <c r="E50" s="54"/>
      <c r="F50" s="55"/>
      <c r="G50" s="55"/>
      <c r="H50" s="55"/>
      <c r="I50" s="55"/>
      <c r="J50" s="55"/>
      <c r="K50" s="55"/>
      <c r="L50" s="115"/>
      <c r="M50" s="115"/>
      <c r="N50" s="115"/>
    </row>
    <row r="51" spans="3:14" ht="20.25">
      <c r="C51" s="54"/>
      <c r="D51" s="54"/>
      <c r="E51" s="54"/>
      <c r="F51" s="55"/>
      <c r="G51" s="55"/>
      <c r="H51" s="55"/>
      <c r="I51" s="55"/>
      <c r="J51" s="55"/>
      <c r="K51" s="55"/>
      <c r="L51" s="115"/>
      <c r="M51" s="115"/>
      <c r="N51" s="115"/>
    </row>
    <row r="52" spans="3:14" ht="20.25">
      <c r="C52" s="54"/>
      <c r="D52" s="54"/>
      <c r="E52" s="54"/>
      <c r="F52" s="55"/>
      <c r="G52" s="55"/>
      <c r="H52" s="55"/>
      <c r="I52" s="55"/>
      <c r="J52" s="55"/>
      <c r="K52" s="55"/>
      <c r="L52" s="115"/>
      <c r="M52" s="115"/>
      <c r="N52" s="115"/>
    </row>
    <row r="53" spans="3:14" ht="20.25">
      <c r="C53" s="54"/>
      <c r="D53" s="54"/>
      <c r="E53" s="54"/>
      <c r="F53" s="55"/>
      <c r="G53" s="55"/>
      <c r="H53" s="55"/>
      <c r="I53" s="55"/>
      <c r="J53" s="55"/>
      <c r="K53" s="55"/>
      <c r="L53" s="115"/>
      <c r="M53" s="115"/>
      <c r="N53" s="115"/>
    </row>
    <row r="54" spans="3:14" ht="20.25">
      <c r="C54" s="54"/>
      <c r="D54" s="54"/>
      <c r="E54" s="54"/>
      <c r="F54" s="55"/>
      <c r="G54" s="55"/>
      <c r="H54" s="55"/>
      <c r="I54" s="55"/>
      <c r="J54" s="55"/>
      <c r="K54" s="55"/>
      <c r="L54" s="115"/>
      <c r="M54" s="115"/>
      <c r="N54" s="115"/>
    </row>
    <row r="55" spans="3:14" ht="20.25">
      <c r="C55" s="54"/>
      <c r="D55" s="54"/>
      <c r="E55" s="54"/>
      <c r="F55" s="55"/>
      <c r="G55" s="55"/>
      <c r="H55" s="55"/>
      <c r="I55" s="55"/>
      <c r="J55" s="55"/>
      <c r="K55" s="55"/>
      <c r="L55" s="115"/>
      <c r="M55" s="115"/>
      <c r="N55" s="115"/>
    </row>
    <row r="56" spans="3:14" ht="20.25">
      <c r="C56" s="54"/>
      <c r="D56" s="54"/>
      <c r="E56" s="54"/>
      <c r="F56" s="55"/>
      <c r="G56" s="55"/>
      <c r="H56" s="55"/>
      <c r="I56" s="55"/>
      <c r="J56" s="55"/>
      <c r="K56" s="55"/>
      <c r="L56" s="115"/>
      <c r="M56" s="115"/>
      <c r="N56" s="115"/>
    </row>
    <row r="57" spans="3:14" ht="20.25">
      <c r="C57" s="54"/>
      <c r="D57" s="54"/>
      <c r="E57" s="54"/>
      <c r="F57" s="55"/>
      <c r="G57" s="55"/>
      <c r="H57" s="55"/>
      <c r="I57" s="55"/>
      <c r="J57" s="55"/>
      <c r="K57" s="55"/>
      <c r="L57" s="115"/>
      <c r="M57" s="115"/>
      <c r="N57" s="115"/>
    </row>
    <row r="58" spans="3:14" ht="20.25">
      <c r="C58" s="54"/>
      <c r="D58" s="54"/>
      <c r="E58" s="54"/>
      <c r="F58" s="55"/>
      <c r="G58" s="55"/>
      <c r="H58" s="55"/>
      <c r="I58" s="55"/>
      <c r="J58" s="55"/>
      <c r="K58" s="55"/>
      <c r="L58" s="115"/>
      <c r="M58" s="115"/>
      <c r="N58" s="115"/>
    </row>
    <row r="59" spans="3:14" ht="20.25">
      <c r="C59" s="54"/>
      <c r="D59" s="54"/>
      <c r="E59" s="54"/>
      <c r="F59" s="55"/>
      <c r="G59" s="55"/>
      <c r="H59" s="55"/>
      <c r="I59" s="55"/>
      <c r="J59" s="55"/>
      <c r="K59" s="55"/>
      <c r="L59" s="115"/>
      <c r="M59" s="115"/>
      <c r="N59" s="115"/>
    </row>
    <row r="60" spans="3:14" ht="20.25">
      <c r="C60" s="54"/>
      <c r="D60" s="54"/>
      <c r="E60" s="54"/>
      <c r="F60" s="55"/>
      <c r="G60" s="55"/>
      <c r="H60" s="55"/>
      <c r="I60" s="55"/>
      <c r="J60" s="55"/>
      <c r="K60" s="55"/>
      <c r="L60" s="115"/>
      <c r="M60" s="115"/>
      <c r="N60" s="115"/>
    </row>
    <row r="61" spans="3:14" ht="20.25">
      <c r="C61" s="54"/>
      <c r="D61" s="54"/>
      <c r="E61" s="54"/>
      <c r="F61" s="55"/>
      <c r="G61" s="55"/>
      <c r="H61" s="55"/>
      <c r="I61" s="55"/>
      <c r="J61" s="55"/>
      <c r="K61" s="55"/>
      <c r="L61" s="115"/>
      <c r="M61" s="115"/>
      <c r="N61" s="115"/>
    </row>
    <row r="62" spans="3:14" ht="20.25">
      <c r="C62" s="54"/>
      <c r="D62" s="54"/>
      <c r="E62" s="54"/>
      <c r="F62" s="55"/>
      <c r="G62" s="55"/>
      <c r="H62" s="55"/>
      <c r="I62" s="55"/>
      <c r="J62" s="55"/>
      <c r="K62" s="55"/>
      <c r="L62" s="115"/>
      <c r="M62" s="115"/>
      <c r="N62" s="115"/>
    </row>
    <row r="63" spans="3:14" ht="20.25">
      <c r="C63" s="54"/>
      <c r="D63" s="54"/>
      <c r="E63" s="54"/>
      <c r="F63" s="55"/>
      <c r="G63" s="55"/>
      <c r="H63" s="55"/>
      <c r="I63" s="55"/>
      <c r="J63" s="55"/>
      <c r="K63" s="55"/>
      <c r="L63" s="115"/>
      <c r="M63" s="115"/>
      <c r="N63" s="115"/>
    </row>
    <row r="64" spans="3:14" ht="20.25">
      <c r="C64" s="54"/>
      <c r="D64" s="54"/>
      <c r="E64" s="54"/>
      <c r="F64" s="55"/>
      <c r="G64" s="55"/>
      <c r="H64" s="55"/>
      <c r="I64" s="55"/>
      <c r="J64" s="55"/>
      <c r="K64" s="55"/>
      <c r="L64" s="115"/>
      <c r="M64" s="115"/>
      <c r="N64" s="115"/>
    </row>
    <row r="65" spans="3:14" ht="20.25">
      <c r="C65" s="54"/>
      <c r="D65" s="54"/>
      <c r="E65" s="54"/>
      <c r="F65" s="55"/>
      <c r="G65" s="55"/>
      <c r="H65" s="55"/>
      <c r="I65" s="55"/>
      <c r="J65" s="55"/>
      <c r="K65" s="55"/>
      <c r="L65" s="115"/>
      <c r="M65" s="115"/>
      <c r="N65" s="115"/>
    </row>
    <row r="66" spans="3:14" ht="20.25">
      <c r="C66" s="54"/>
      <c r="D66" s="54"/>
      <c r="E66" s="54"/>
      <c r="F66" s="55"/>
      <c r="G66" s="55"/>
      <c r="H66" s="55"/>
      <c r="I66" s="55"/>
      <c r="J66" s="55"/>
      <c r="K66" s="55"/>
      <c r="L66" s="115"/>
      <c r="M66" s="115"/>
      <c r="N66" s="115"/>
    </row>
    <row r="67" spans="3:14" ht="20.25">
      <c r="C67" s="54"/>
      <c r="D67" s="54"/>
      <c r="E67" s="54"/>
      <c r="F67" s="55"/>
      <c r="G67" s="55"/>
      <c r="H67" s="55"/>
      <c r="I67" s="55"/>
      <c r="J67" s="55"/>
      <c r="K67" s="55"/>
      <c r="L67" s="115"/>
      <c r="M67" s="115"/>
      <c r="N67" s="115"/>
    </row>
    <row r="68" spans="3:14" ht="20.25">
      <c r="C68" s="54"/>
      <c r="D68" s="54"/>
      <c r="E68" s="54"/>
      <c r="F68" s="55"/>
      <c r="G68" s="55"/>
      <c r="H68" s="55"/>
      <c r="I68" s="55"/>
      <c r="J68" s="55"/>
      <c r="K68" s="55"/>
      <c r="L68" s="115"/>
      <c r="M68" s="115"/>
      <c r="N68" s="115"/>
    </row>
    <row r="69" spans="3:14" ht="20.25">
      <c r="C69" s="54"/>
      <c r="D69" s="54"/>
      <c r="E69" s="54"/>
      <c r="F69" s="55"/>
      <c r="G69" s="55"/>
      <c r="H69" s="55"/>
      <c r="I69" s="55"/>
      <c r="J69" s="55"/>
      <c r="K69" s="55"/>
      <c r="L69" s="115"/>
      <c r="M69" s="115"/>
      <c r="N69" s="115"/>
    </row>
    <row r="70" spans="3:14" ht="20.25">
      <c r="C70" s="54"/>
      <c r="D70" s="54"/>
      <c r="E70" s="54"/>
      <c r="F70" s="55"/>
      <c r="G70" s="55"/>
      <c r="H70" s="55"/>
      <c r="I70" s="55"/>
      <c r="J70" s="55"/>
      <c r="K70" s="55"/>
      <c r="L70" s="115"/>
      <c r="M70" s="115"/>
      <c r="N70" s="115"/>
    </row>
    <row r="71" spans="3:14" ht="20.25">
      <c r="C71" s="54"/>
      <c r="D71" s="54"/>
      <c r="E71" s="54"/>
      <c r="F71" s="55"/>
      <c r="G71" s="55"/>
      <c r="H71" s="55"/>
      <c r="I71" s="55"/>
      <c r="J71" s="55"/>
      <c r="K71" s="55"/>
      <c r="L71" s="115"/>
      <c r="M71" s="115"/>
      <c r="N71" s="115"/>
    </row>
    <row r="72" spans="3:14" ht="20.25">
      <c r="C72" s="54"/>
      <c r="D72" s="54"/>
      <c r="E72" s="54"/>
      <c r="F72" s="55"/>
      <c r="G72" s="55"/>
      <c r="H72" s="55"/>
      <c r="I72" s="55"/>
      <c r="J72" s="55"/>
      <c r="K72" s="55"/>
      <c r="L72" s="115"/>
      <c r="M72" s="115"/>
      <c r="N72" s="115"/>
    </row>
    <row r="73" spans="3:14" ht="20.25">
      <c r="C73" s="54"/>
      <c r="D73" s="54"/>
      <c r="E73" s="54"/>
      <c r="F73" s="55"/>
      <c r="G73" s="55"/>
      <c r="H73" s="55"/>
      <c r="I73" s="55"/>
      <c r="J73" s="55"/>
      <c r="K73" s="55"/>
      <c r="L73" s="115"/>
      <c r="M73" s="115"/>
      <c r="N73" s="115"/>
    </row>
    <row r="74" spans="3:14" ht="20.25">
      <c r="C74" s="54"/>
      <c r="D74" s="54"/>
      <c r="E74" s="54"/>
      <c r="F74" s="55"/>
      <c r="G74" s="55"/>
      <c r="H74" s="55"/>
      <c r="I74" s="55"/>
      <c r="J74" s="55"/>
      <c r="K74" s="55"/>
      <c r="L74" s="115"/>
      <c r="M74" s="115"/>
      <c r="N74" s="115"/>
    </row>
    <row r="75" spans="3:14" ht="20.25">
      <c r="C75" s="54"/>
      <c r="D75" s="54"/>
      <c r="E75" s="54"/>
      <c r="F75" s="55"/>
      <c r="G75" s="55"/>
      <c r="H75" s="55"/>
      <c r="I75" s="55"/>
      <c r="J75" s="55"/>
      <c r="K75" s="55"/>
      <c r="L75" s="115"/>
      <c r="M75" s="115"/>
      <c r="N75" s="115"/>
    </row>
    <row r="76" spans="3:14" ht="20.25">
      <c r="C76" s="54"/>
      <c r="D76" s="54"/>
      <c r="E76" s="54"/>
      <c r="F76" s="55"/>
      <c r="G76" s="55"/>
      <c r="H76" s="55"/>
      <c r="I76" s="55"/>
      <c r="J76" s="55"/>
      <c r="K76" s="55"/>
      <c r="L76" s="115"/>
      <c r="M76" s="115"/>
      <c r="N76" s="115"/>
    </row>
    <row r="77" spans="3:14" ht="20.25">
      <c r="C77" s="54"/>
      <c r="D77" s="54"/>
      <c r="E77" s="54"/>
      <c r="F77" s="55"/>
      <c r="G77" s="55"/>
      <c r="H77" s="55"/>
      <c r="I77" s="55"/>
      <c r="J77" s="55"/>
      <c r="K77" s="55"/>
      <c r="L77" s="115"/>
      <c r="M77" s="115"/>
      <c r="N77" s="115"/>
    </row>
    <row r="78" spans="3:14" ht="20.25">
      <c r="C78" s="54"/>
      <c r="D78" s="54"/>
      <c r="E78" s="54"/>
      <c r="F78" s="55"/>
      <c r="G78" s="55"/>
      <c r="H78" s="55"/>
      <c r="I78" s="55"/>
      <c r="J78" s="55"/>
      <c r="K78" s="55"/>
      <c r="L78" s="115"/>
      <c r="M78" s="115"/>
      <c r="N78" s="115"/>
    </row>
    <row r="79" spans="3:14" ht="20.25">
      <c r="C79" s="54"/>
      <c r="D79" s="54"/>
      <c r="E79" s="54"/>
      <c r="F79" s="55"/>
      <c r="G79" s="55"/>
      <c r="H79" s="55"/>
      <c r="I79" s="55"/>
      <c r="J79" s="55"/>
      <c r="K79" s="55"/>
      <c r="L79" s="115"/>
      <c r="M79" s="115"/>
      <c r="N79" s="115"/>
    </row>
    <row r="80" spans="3:14" ht="20.25">
      <c r="C80" s="54"/>
      <c r="D80" s="54"/>
      <c r="E80" s="54"/>
      <c r="F80" s="55"/>
      <c r="G80" s="55"/>
      <c r="H80" s="55"/>
      <c r="I80" s="55"/>
      <c r="J80" s="55"/>
      <c r="K80" s="55"/>
      <c r="L80" s="115"/>
      <c r="M80" s="115"/>
      <c r="N80" s="115"/>
    </row>
    <row r="81" spans="3:14" ht="20.25">
      <c r="C81" s="54"/>
      <c r="D81" s="54"/>
      <c r="E81" s="54"/>
      <c r="F81" s="55"/>
      <c r="G81" s="55"/>
      <c r="H81" s="55"/>
      <c r="I81" s="55"/>
      <c r="J81" s="55"/>
      <c r="K81" s="55"/>
      <c r="L81" s="115"/>
      <c r="M81" s="115"/>
      <c r="N81" s="115"/>
    </row>
    <row r="82" spans="3:14" ht="20.25">
      <c r="C82" s="54"/>
      <c r="D82" s="54"/>
      <c r="E82" s="54"/>
      <c r="F82" s="55"/>
      <c r="G82" s="55"/>
      <c r="H82" s="55"/>
      <c r="I82" s="55"/>
      <c r="J82" s="55"/>
      <c r="K82" s="55"/>
      <c r="L82" s="115"/>
      <c r="M82" s="115"/>
      <c r="N82" s="115"/>
    </row>
    <row r="83" spans="3:14" ht="20.25">
      <c r="C83" s="54"/>
      <c r="D83" s="54"/>
      <c r="E83" s="54"/>
      <c r="F83" s="55"/>
      <c r="G83" s="55"/>
      <c r="H83" s="55"/>
      <c r="I83" s="55"/>
      <c r="J83" s="55"/>
      <c r="K83" s="55"/>
      <c r="L83" s="115"/>
      <c r="M83" s="115"/>
      <c r="N83" s="115"/>
    </row>
    <row r="84" spans="3:14" ht="20.25">
      <c r="C84" s="54"/>
      <c r="D84" s="54"/>
      <c r="E84" s="54"/>
      <c r="F84" s="55"/>
      <c r="G84" s="55"/>
      <c r="H84" s="55"/>
      <c r="I84" s="55"/>
      <c r="J84" s="55"/>
      <c r="K84" s="55"/>
      <c r="L84" s="115"/>
      <c r="M84" s="115"/>
      <c r="N84" s="115"/>
    </row>
    <row r="85" spans="3:14" ht="20.25">
      <c r="C85" s="54"/>
      <c r="D85" s="54"/>
      <c r="E85" s="54"/>
      <c r="F85" s="55"/>
      <c r="G85" s="55"/>
      <c r="H85" s="55"/>
      <c r="I85" s="55"/>
      <c r="J85" s="55"/>
      <c r="K85" s="55"/>
      <c r="L85" s="115"/>
      <c r="M85" s="115"/>
      <c r="N85" s="115"/>
    </row>
    <row r="86" spans="3:14" ht="20.25">
      <c r="C86" s="54"/>
      <c r="D86" s="54"/>
      <c r="E86" s="54"/>
      <c r="F86" s="55"/>
      <c r="G86" s="55"/>
      <c r="H86" s="55"/>
      <c r="I86" s="55"/>
      <c r="J86" s="55"/>
      <c r="K86" s="55"/>
      <c r="L86" s="115"/>
      <c r="M86" s="115"/>
      <c r="N86" s="115"/>
    </row>
    <row r="87" spans="3:14" ht="20.25">
      <c r="C87" s="54"/>
      <c r="D87" s="54"/>
      <c r="E87" s="54"/>
      <c r="F87" s="55"/>
      <c r="G87" s="55"/>
      <c r="H87" s="55"/>
      <c r="I87" s="55"/>
      <c r="J87" s="55"/>
      <c r="K87" s="55"/>
      <c r="L87" s="115"/>
      <c r="M87" s="115"/>
      <c r="N87" s="115"/>
    </row>
    <row r="88" spans="3:14" ht="20.25">
      <c r="C88" s="54"/>
      <c r="D88" s="54"/>
      <c r="E88" s="54"/>
      <c r="F88" s="55"/>
      <c r="G88" s="55"/>
      <c r="H88" s="55"/>
      <c r="I88" s="55"/>
      <c r="J88" s="55"/>
      <c r="K88" s="55"/>
      <c r="L88" s="115"/>
      <c r="M88" s="115"/>
      <c r="N88" s="115"/>
    </row>
    <row r="89" spans="3:14" ht="20.25">
      <c r="C89" s="54"/>
      <c r="D89" s="54"/>
      <c r="E89" s="54"/>
      <c r="F89" s="55"/>
      <c r="G89" s="55"/>
      <c r="H89" s="55"/>
      <c r="I89" s="55"/>
      <c r="J89" s="55"/>
      <c r="K89" s="55"/>
      <c r="L89" s="115"/>
      <c r="M89" s="115"/>
      <c r="N89" s="115"/>
    </row>
    <row r="90" spans="3:14" ht="20.25">
      <c r="C90" s="54"/>
      <c r="D90" s="54"/>
      <c r="E90" s="54"/>
      <c r="F90" s="55"/>
      <c r="G90" s="55"/>
      <c r="H90" s="55"/>
      <c r="I90" s="55"/>
      <c r="J90" s="55"/>
      <c r="K90" s="55"/>
      <c r="L90" s="115"/>
      <c r="M90" s="115"/>
      <c r="N90" s="115"/>
    </row>
    <row r="91" spans="3:14" ht="20.25">
      <c r="C91" s="54"/>
      <c r="D91" s="54"/>
      <c r="E91" s="54"/>
      <c r="F91" s="55"/>
      <c r="G91" s="55"/>
      <c r="H91" s="55"/>
      <c r="I91" s="55"/>
      <c r="J91" s="55"/>
      <c r="K91" s="55"/>
      <c r="L91" s="115"/>
      <c r="M91" s="115"/>
      <c r="N91" s="115"/>
    </row>
    <row r="92" spans="3:14" ht="20.25">
      <c r="C92" s="54"/>
      <c r="D92" s="54"/>
      <c r="E92" s="54"/>
      <c r="F92" s="55"/>
      <c r="G92" s="55"/>
      <c r="H92" s="55"/>
      <c r="I92" s="55"/>
      <c r="J92" s="55"/>
      <c r="K92" s="55"/>
      <c r="L92" s="115"/>
      <c r="M92" s="115"/>
      <c r="N92" s="115"/>
    </row>
    <row r="93" spans="3:14" ht="20.25">
      <c r="C93" s="54"/>
      <c r="D93" s="54"/>
      <c r="E93" s="54"/>
      <c r="F93" s="55"/>
      <c r="G93" s="55"/>
      <c r="H93" s="55"/>
      <c r="I93" s="55"/>
      <c r="J93" s="55"/>
      <c r="K93" s="55"/>
      <c r="L93" s="115"/>
      <c r="M93" s="115"/>
      <c r="N93" s="115"/>
    </row>
    <row r="94" spans="3:14" ht="20.25">
      <c r="C94" s="54"/>
      <c r="D94" s="54"/>
      <c r="E94" s="54"/>
      <c r="F94" s="55"/>
      <c r="G94" s="55"/>
      <c r="H94" s="55"/>
      <c r="I94" s="55"/>
      <c r="J94" s="55"/>
      <c r="K94" s="55"/>
      <c r="L94" s="115"/>
      <c r="M94" s="115"/>
      <c r="N94" s="115"/>
    </row>
    <row r="95" spans="3:14" ht="20.25">
      <c r="C95" s="54"/>
      <c r="D95" s="54"/>
      <c r="E95" s="54"/>
      <c r="F95" s="55"/>
      <c r="G95" s="55"/>
      <c r="H95" s="55"/>
      <c r="I95" s="55"/>
      <c r="J95" s="55"/>
      <c r="K95" s="55"/>
      <c r="L95" s="115"/>
      <c r="M95" s="115"/>
      <c r="N95" s="115"/>
    </row>
    <row r="96" spans="3:14" ht="20.25">
      <c r="C96" s="54"/>
      <c r="D96" s="54"/>
      <c r="E96" s="54"/>
      <c r="F96" s="55"/>
      <c r="G96" s="55"/>
      <c r="H96" s="55"/>
      <c r="I96" s="55"/>
      <c r="J96" s="55"/>
      <c r="K96" s="55"/>
      <c r="L96" s="115"/>
      <c r="M96" s="115"/>
      <c r="N96" s="115"/>
    </row>
    <row r="97" spans="3:14" ht="20.25">
      <c r="C97" s="54"/>
      <c r="D97" s="54"/>
      <c r="E97" s="54"/>
      <c r="F97" s="55"/>
      <c r="G97" s="55"/>
      <c r="H97" s="55"/>
      <c r="I97" s="55"/>
      <c r="J97" s="55"/>
      <c r="K97" s="55"/>
      <c r="L97" s="115"/>
      <c r="M97" s="115"/>
      <c r="N97" s="115"/>
    </row>
    <row r="98" spans="3:14" ht="20.25">
      <c r="C98" s="54"/>
      <c r="D98" s="54"/>
      <c r="E98" s="54"/>
      <c r="F98" s="55"/>
      <c r="G98" s="55"/>
      <c r="H98" s="55"/>
      <c r="I98" s="55"/>
      <c r="J98" s="55"/>
      <c r="K98" s="55"/>
      <c r="L98" s="115"/>
      <c r="M98" s="115"/>
      <c r="N98" s="115"/>
    </row>
    <row r="99" spans="3:14" ht="20.25">
      <c r="C99" s="54"/>
      <c r="D99" s="54"/>
      <c r="E99" s="54"/>
      <c r="F99" s="55"/>
      <c r="G99" s="55"/>
      <c r="H99" s="55"/>
      <c r="I99" s="55"/>
      <c r="J99" s="55"/>
      <c r="K99" s="55"/>
      <c r="L99" s="115"/>
      <c r="M99" s="115"/>
      <c r="N99" s="115"/>
    </row>
    <row r="100" spans="3:14" ht="20.25">
      <c r="C100" s="54"/>
      <c r="D100" s="54"/>
      <c r="E100" s="54"/>
      <c r="F100" s="55"/>
      <c r="G100" s="55"/>
      <c r="H100" s="55"/>
      <c r="I100" s="55"/>
      <c r="J100" s="55"/>
      <c r="K100" s="55"/>
      <c r="L100" s="115"/>
      <c r="M100" s="115"/>
      <c r="N100" s="115"/>
    </row>
    <row r="101" spans="3:14" ht="20.25">
      <c r="C101" s="54"/>
      <c r="D101" s="54"/>
      <c r="E101" s="54"/>
      <c r="F101" s="55"/>
      <c r="G101" s="55"/>
      <c r="H101" s="55"/>
      <c r="I101" s="55"/>
      <c r="J101" s="55"/>
      <c r="K101" s="55"/>
      <c r="L101" s="115"/>
      <c r="M101" s="115"/>
      <c r="N101" s="115"/>
    </row>
    <row r="102" spans="3:14" ht="20.25">
      <c r="C102" s="54"/>
      <c r="D102" s="54"/>
      <c r="E102" s="54"/>
      <c r="F102" s="55"/>
      <c r="G102" s="55"/>
      <c r="H102" s="55"/>
      <c r="I102" s="55"/>
      <c r="J102" s="55"/>
      <c r="K102" s="55"/>
      <c r="L102" s="115"/>
      <c r="M102" s="115"/>
      <c r="N102" s="115"/>
    </row>
    <row r="103" spans="3:14" ht="20.25">
      <c r="C103" s="54"/>
      <c r="D103" s="54"/>
      <c r="E103" s="54"/>
      <c r="F103" s="55"/>
      <c r="G103" s="55"/>
      <c r="H103" s="55"/>
      <c r="I103" s="55"/>
      <c r="J103" s="55"/>
      <c r="K103" s="55"/>
      <c r="L103" s="115"/>
      <c r="M103" s="115"/>
      <c r="N103" s="115"/>
    </row>
    <row r="104" spans="3:14" ht="20.25">
      <c r="C104" s="54"/>
      <c r="D104" s="54"/>
      <c r="E104" s="54"/>
      <c r="F104" s="55"/>
      <c r="G104" s="55"/>
      <c r="H104" s="55"/>
      <c r="I104" s="55"/>
      <c r="J104" s="55"/>
      <c r="K104" s="55"/>
      <c r="L104" s="115"/>
      <c r="M104" s="115"/>
      <c r="N104" s="115"/>
    </row>
    <row r="105" spans="3:14" ht="20.25">
      <c r="C105" s="54"/>
      <c r="D105" s="54"/>
      <c r="E105" s="54"/>
      <c r="F105" s="55"/>
      <c r="G105" s="55"/>
      <c r="H105" s="55"/>
      <c r="I105" s="55"/>
      <c r="J105" s="55"/>
      <c r="K105" s="55"/>
      <c r="L105" s="115"/>
      <c r="M105" s="115"/>
      <c r="N105" s="115"/>
    </row>
    <row r="106" spans="3:14" ht="20.25">
      <c r="C106" s="54"/>
      <c r="D106" s="54"/>
      <c r="E106" s="54"/>
      <c r="F106" s="55"/>
      <c r="G106" s="55"/>
      <c r="H106" s="55"/>
      <c r="I106" s="55"/>
      <c r="J106" s="55"/>
      <c r="K106" s="55"/>
      <c r="L106" s="115"/>
      <c r="M106" s="115"/>
      <c r="N106" s="115"/>
    </row>
  </sheetData>
  <sheetProtection password="DF4A" sheet="1"/>
  <mergeCells count="21">
    <mergeCell ref="A11:B11"/>
    <mergeCell ref="A8:B10"/>
    <mergeCell ref="F9:F10"/>
    <mergeCell ref="J9:J10"/>
    <mergeCell ref="C8:C10"/>
    <mergeCell ref="H9:H10"/>
    <mergeCell ref="B7:N7"/>
    <mergeCell ref="E8:E10"/>
    <mergeCell ref="G9:G10"/>
    <mergeCell ref="A6:N6"/>
    <mergeCell ref="A5:N5"/>
    <mergeCell ref="L23:M23"/>
    <mergeCell ref="A20:B20"/>
    <mergeCell ref="D8:D10"/>
    <mergeCell ref="A14:B14"/>
    <mergeCell ref="I9:I10"/>
    <mergeCell ref="C1:N1"/>
    <mergeCell ref="C2:N2"/>
    <mergeCell ref="M9:M10"/>
    <mergeCell ref="K8:N8"/>
    <mergeCell ref="A4:N4"/>
  </mergeCells>
  <conditionalFormatting sqref="M11:M12 M14:M2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6" operator="between" stopIfTrue="1">
      <formula>2</formula>
      <formula>2.9999</formula>
    </cfRule>
    <cfRule type="cellIs" priority="20" dxfId="7" operator="between" stopIfTrue="1">
      <formula>1</formula>
      <formula>1.9999</formula>
    </cfRule>
  </conditionalFormatting>
  <conditionalFormatting sqref="M13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6" operator="between" stopIfTrue="1">
      <formula>2</formula>
      <formula>2.9999</formula>
    </cfRule>
    <cfRule type="cellIs" priority="5" dxfId="7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1.00390625" style="267" customWidth="1"/>
    <col min="2" max="2" width="8.421875" style="267" customWidth="1"/>
    <col min="3" max="3" width="3.28125" style="267" customWidth="1"/>
    <col min="4" max="4" width="12.8515625" style="267" customWidth="1"/>
    <col min="5" max="5" width="13.00390625" style="267" customWidth="1"/>
    <col min="6" max="8" width="12.421875" style="267" customWidth="1"/>
    <col min="9" max="9" width="15.421875" style="267" customWidth="1"/>
    <col min="10" max="10" width="14.421875" style="267" customWidth="1"/>
    <col min="11" max="11" width="10.7109375" style="267" customWidth="1"/>
    <col min="12" max="16384" width="9.00390625" style="267" customWidth="1"/>
  </cols>
  <sheetData>
    <row r="1" spans="1:11" s="3" customFormat="1" ht="29.25" customHeight="1">
      <c r="A1" s="238" t="s">
        <v>28</v>
      </c>
      <c r="B1" s="239">
        <v>2.1</v>
      </c>
      <c r="C1" s="240" t="s">
        <v>0</v>
      </c>
      <c r="D1" s="450" t="s">
        <v>99</v>
      </c>
      <c r="E1" s="450"/>
      <c r="F1" s="450"/>
      <c r="G1" s="450"/>
      <c r="H1" s="450"/>
      <c r="I1" s="450"/>
      <c r="J1" s="450"/>
      <c r="K1" s="450"/>
    </row>
    <row r="2" spans="1:11" s="244" customFormat="1" ht="25.5" customHeight="1">
      <c r="A2" s="241" t="s">
        <v>1</v>
      </c>
      <c r="B2" s="242"/>
      <c r="C2" s="64" t="s">
        <v>0</v>
      </c>
      <c r="D2" s="243">
        <v>10</v>
      </c>
      <c r="K2" s="245"/>
    </row>
    <row r="3" spans="1:10" s="244" customFormat="1" ht="25.5" customHeight="1">
      <c r="A3" s="241" t="s">
        <v>2</v>
      </c>
      <c r="B3" s="242"/>
      <c r="C3" s="64" t="s">
        <v>0</v>
      </c>
      <c r="D3" s="246" t="str">
        <f>IF(E5=1,"N/A",I9)</f>
        <v>N/A</v>
      </c>
      <c r="J3" s="12"/>
    </row>
    <row r="4" spans="1:4" s="244" customFormat="1" ht="25.5" customHeight="1">
      <c r="A4" s="65" t="s">
        <v>3</v>
      </c>
      <c r="B4" s="242"/>
      <c r="C4" s="64" t="s">
        <v>0</v>
      </c>
      <c r="D4" s="247" t="str">
        <f>IF(D5="N/A","N/A",IF(D5&gt;=4.5,"ดีมาก",IF(D5&gt;=3.5,"ดี",IF(D5&gt;=2.5,"ปานกลาง",IF(D5&gt;=1.5,"ต่ำ","ต่ำมาก")))))</f>
        <v>ต่ำมาก</v>
      </c>
    </row>
    <row r="5" spans="1:6" s="244" customFormat="1" ht="25.5" customHeight="1">
      <c r="A5" s="248" t="s">
        <v>4</v>
      </c>
      <c r="B5" s="249"/>
      <c r="C5" s="250" t="s">
        <v>0</v>
      </c>
      <c r="D5" s="66">
        <f>IF(E5=1,1,J9)-K9</f>
        <v>1</v>
      </c>
      <c r="E5" s="251">
        <v>1</v>
      </c>
      <c r="F5" s="12" t="s">
        <v>5</v>
      </c>
    </row>
    <row r="6" spans="1:6" s="60" customFormat="1" ht="20.25">
      <c r="A6" s="8"/>
      <c r="C6" s="56"/>
      <c r="D6" s="252"/>
      <c r="F6" s="253"/>
    </row>
    <row r="7" spans="1:8" s="254" customFormat="1" ht="24" customHeight="1">
      <c r="A7" s="6"/>
      <c r="C7" s="2"/>
      <c r="D7" s="451" t="s">
        <v>6</v>
      </c>
      <c r="E7" s="451"/>
      <c r="F7" s="451"/>
      <c r="G7" s="451"/>
      <c r="H7" s="451"/>
    </row>
    <row r="8" spans="1:10" s="254" customFormat="1" ht="24" customHeight="1">
      <c r="A8" s="6"/>
      <c r="C8" s="2"/>
      <c r="D8" s="63" t="s">
        <v>100</v>
      </c>
      <c r="E8" s="63" t="s">
        <v>101</v>
      </c>
      <c r="F8" s="63" t="s">
        <v>102</v>
      </c>
      <c r="G8" s="63" t="s">
        <v>103</v>
      </c>
      <c r="H8" s="63" t="s">
        <v>104</v>
      </c>
      <c r="I8" s="255" t="s">
        <v>2</v>
      </c>
      <c r="J8" s="321" t="s">
        <v>105</v>
      </c>
    </row>
    <row r="9" spans="2:10" s="254" customFormat="1" ht="30" customHeight="1">
      <c r="B9" s="256"/>
      <c r="D9" s="257">
        <v>93</v>
      </c>
      <c r="E9" s="257">
        <v>94</v>
      </c>
      <c r="F9" s="257">
        <v>95</v>
      </c>
      <c r="G9" s="257">
        <v>96</v>
      </c>
      <c r="H9" s="257">
        <v>97</v>
      </c>
      <c r="I9" s="258"/>
      <c r="J9" s="259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1</v>
      </c>
    </row>
    <row r="10" s="60" customFormat="1" ht="20.25"/>
    <row r="11" spans="2:11" s="60" customFormat="1" ht="17.25" customHeight="1">
      <c r="B11" s="452" t="s">
        <v>106</v>
      </c>
      <c r="C11" s="452"/>
      <c r="D11" s="452"/>
      <c r="E11" s="452"/>
      <c r="F11" s="452"/>
      <c r="G11" s="452"/>
      <c r="H11" s="452"/>
      <c r="I11" s="452"/>
      <c r="J11" s="452"/>
      <c r="K11" s="452"/>
    </row>
    <row r="12" spans="2:11" s="60" customFormat="1" ht="17.25" customHeight="1">
      <c r="B12" s="452"/>
      <c r="C12" s="452"/>
      <c r="D12" s="452"/>
      <c r="E12" s="452"/>
      <c r="F12" s="452"/>
      <c r="G12" s="452"/>
      <c r="H12" s="452"/>
      <c r="I12" s="452"/>
      <c r="J12" s="452"/>
      <c r="K12" s="452"/>
    </row>
    <row r="13" spans="2:4" s="60" customFormat="1" ht="24" customHeight="1">
      <c r="B13" s="260"/>
      <c r="D13" s="261" t="s">
        <v>107</v>
      </c>
    </row>
    <row r="14" spans="2:11" s="4" customFormat="1" ht="24" customHeight="1">
      <c r="B14" s="449" t="s">
        <v>26</v>
      </c>
      <c r="C14" s="449"/>
      <c r="D14" s="449"/>
      <c r="K14" s="244"/>
    </row>
    <row r="15" spans="2:14" s="13" customFormat="1" ht="24" customHeight="1">
      <c r="B15" s="453"/>
      <c r="C15" s="453"/>
      <c r="D15" s="453"/>
      <c r="E15" s="453"/>
      <c r="F15" s="453"/>
      <c r="G15" s="453"/>
      <c r="H15" s="453"/>
      <c r="I15" s="453"/>
      <c r="J15" s="453"/>
      <c r="K15" s="262"/>
      <c r="L15" s="262"/>
      <c r="M15" s="262"/>
      <c r="N15" s="263"/>
    </row>
    <row r="16" spans="2:14" s="13" customFormat="1" ht="24" customHeight="1">
      <c r="B16" s="453"/>
      <c r="C16" s="453"/>
      <c r="D16" s="453"/>
      <c r="E16" s="453"/>
      <c r="F16" s="453"/>
      <c r="G16" s="453"/>
      <c r="H16" s="453"/>
      <c r="I16" s="453"/>
      <c r="J16" s="453"/>
      <c r="K16" s="262"/>
      <c r="L16" s="262"/>
      <c r="M16" s="262"/>
      <c r="N16" s="263"/>
    </row>
    <row r="17" spans="2:14" s="13" customFormat="1" ht="24" customHeight="1">
      <c r="B17" s="453"/>
      <c r="C17" s="453"/>
      <c r="D17" s="453"/>
      <c r="E17" s="453"/>
      <c r="F17" s="453"/>
      <c r="G17" s="453"/>
      <c r="H17" s="453"/>
      <c r="I17" s="453"/>
      <c r="J17" s="453"/>
      <c r="K17" s="262"/>
      <c r="L17" s="262"/>
      <c r="M17" s="262"/>
      <c r="N17" s="263"/>
    </row>
    <row r="18" spans="2:14" s="4" customFormat="1" ht="24" customHeight="1">
      <c r="B18" s="59" t="s">
        <v>66</v>
      </c>
      <c r="C18" s="59"/>
      <c r="D18" s="59"/>
      <c r="E18" s="59"/>
      <c r="F18" s="59"/>
      <c r="G18" s="59"/>
      <c r="H18" s="59"/>
      <c r="I18" s="59"/>
      <c r="J18" s="59"/>
      <c r="K18" s="59"/>
      <c r="L18" s="264"/>
      <c r="M18" s="264"/>
      <c r="N18" s="265"/>
    </row>
    <row r="19" s="15" customFormat="1" ht="24" customHeight="1"/>
    <row r="20" spans="2:4" s="59" customFormat="1" ht="24" customHeight="1">
      <c r="B20" s="449" t="s">
        <v>108</v>
      </c>
      <c r="C20" s="449"/>
      <c r="D20" s="449"/>
    </row>
    <row r="21" spans="2:15" s="15" customFormat="1" ht="24" customHeight="1">
      <c r="B21" s="448"/>
      <c r="C21" s="448"/>
      <c r="D21" s="448"/>
      <c r="E21" s="448"/>
      <c r="F21" s="448"/>
      <c r="G21" s="448"/>
      <c r="H21" s="448"/>
      <c r="I21" s="448"/>
      <c r="J21" s="448"/>
      <c r="K21" s="266"/>
      <c r="L21" s="266"/>
      <c r="M21" s="266"/>
      <c r="N21" s="266"/>
      <c r="O21" s="266"/>
    </row>
    <row r="22" spans="2:15" s="15" customFormat="1" ht="24" customHeight="1">
      <c r="B22" s="448"/>
      <c r="C22" s="448"/>
      <c r="D22" s="448"/>
      <c r="E22" s="448"/>
      <c r="F22" s="448"/>
      <c r="G22" s="448"/>
      <c r="H22" s="448"/>
      <c r="I22" s="448"/>
      <c r="J22" s="448"/>
      <c r="K22" s="266"/>
      <c r="L22" s="266"/>
      <c r="M22" s="266"/>
      <c r="N22" s="266"/>
      <c r="O22" s="266"/>
    </row>
    <row r="23" spans="2:15" s="15" customFormat="1" ht="24" customHeight="1">
      <c r="B23" s="448"/>
      <c r="C23" s="448"/>
      <c r="D23" s="448"/>
      <c r="E23" s="448"/>
      <c r="F23" s="448"/>
      <c r="G23" s="448"/>
      <c r="H23" s="448"/>
      <c r="I23" s="448"/>
      <c r="J23" s="448"/>
      <c r="K23" s="266"/>
      <c r="L23" s="266"/>
      <c r="M23" s="266"/>
      <c r="N23" s="266"/>
      <c r="O23" s="266"/>
    </row>
    <row r="24" spans="2:15" s="59" customFormat="1" ht="24" customHeight="1">
      <c r="B24" s="449" t="s">
        <v>66</v>
      </c>
      <c r="C24" s="449"/>
      <c r="D24" s="449"/>
      <c r="E24" s="449"/>
      <c r="F24" s="449"/>
      <c r="G24" s="449"/>
      <c r="H24" s="449"/>
      <c r="I24" s="449"/>
      <c r="L24" s="264"/>
      <c r="M24" s="264"/>
      <c r="N24" s="264"/>
      <c r="O24" s="264"/>
    </row>
    <row r="25" s="60" customFormat="1" ht="20.25"/>
    <row r="26" s="60" customFormat="1" ht="20.25"/>
    <row r="27" s="60" customFormat="1" ht="20.25"/>
    <row r="28" s="60" customFormat="1" ht="20.25"/>
    <row r="29" s="60" customFormat="1" ht="20.25"/>
    <row r="30" s="60" customFormat="1" ht="20.25"/>
    <row r="31" s="60" customFormat="1" ht="20.25"/>
    <row r="32" s="60" customFormat="1" ht="20.25"/>
    <row r="33" s="60" customFormat="1" ht="20.25"/>
    <row r="34" s="60" customFormat="1" ht="20.25"/>
    <row r="35" s="60" customFormat="1" ht="20.25"/>
    <row r="36" s="60" customFormat="1" ht="20.25"/>
    <row r="37" s="60" customFormat="1" ht="20.25"/>
    <row r="38" s="60" customFormat="1" ht="20.25"/>
    <row r="39" s="60" customFormat="1" ht="20.25"/>
    <row r="40" s="60" customFormat="1" ht="20.25"/>
    <row r="41" s="60" customFormat="1" ht="20.25"/>
    <row r="42" s="60" customFormat="1" ht="20.25"/>
    <row r="43" s="60" customFormat="1" ht="20.25"/>
    <row r="44" s="60" customFormat="1" ht="20.25"/>
    <row r="45" s="60" customFormat="1" ht="20.25"/>
    <row r="46" s="60" customFormat="1" ht="20.25"/>
    <row r="47" s="60" customFormat="1" ht="20.25"/>
    <row r="48" s="60" customFormat="1" ht="20.25"/>
    <row r="49" s="60" customFormat="1" ht="20.25"/>
    <row r="50" s="60" customFormat="1" ht="20.25"/>
    <row r="51" s="60" customFormat="1" ht="20.25"/>
    <row r="52" s="60" customFormat="1" ht="20.25"/>
    <row r="53" s="60" customFormat="1" ht="20.25"/>
    <row r="54" s="60" customFormat="1" ht="20.25"/>
    <row r="55" s="60" customFormat="1" ht="20.25"/>
    <row r="56" s="60" customFormat="1" ht="20.25"/>
    <row r="57" s="60" customFormat="1" ht="20.25"/>
    <row r="58" s="60" customFormat="1" ht="20.25"/>
    <row r="59" s="60" customFormat="1" ht="20.25"/>
    <row r="60" s="60" customFormat="1" ht="20.25"/>
    <row r="61" s="60" customFormat="1" ht="20.25"/>
    <row r="62" s="60" customFormat="1" ht="20.25"/>
    <row r="63" s="60" customFormat="1" ht="20.25"/>
    <row r="64" s="60" customFormat="1" ht="20.25"/>
    <row r="65" s="60" customFormat="1" ht="20.25"/>
    <row r="66" s="60" customFormat="1" ht="20.25"/>
    <row r="67" s="60" customFormat="1" ht="20.25"/>
    <row r="68" s="60" customFormat="1" ht="20.25"/>
    <row r="69" s="60" customFormat="1" ht="20.25"/>
    <row r="70" s="60" customFormat="1" ht="20.25"/>
    <row r="71" s="60" customFormat="1" ht="20.25"/>
    <row r="72" s="60" customFormat="1" ht="20.25"/>
    <row r="73" s="60" customFormat="1" ht="20.25"/>
    <row r="74" s="60" customFormat="1" ht="20.25"/>
    <row r="75" s="60" customFormat="1" ht="20.25"/>
    <row r="76" s="60" customFormat="1" ht="20.25"/>
    <row r="77" s="60" customFormat="1" ht="20.25"/>
    <row r="78" s="60" customFormat="1" ht="20.25"/>
    <row r="79" s="60" customFormat="1" ht="20.25"/>
    <row r="80" s="60" customFormat="1" ht="20.25"/>
    <row r="81" s="60" customFormat="1" ht="20.25"/>
    <row r="82" s="60" customFormat="1" ht="20.25"/>
    <row r="83" s="60" customFormat="1" ht="20.25"/>
    <row r="84" s="60" customFormat="1" ht="20.25"/>
    <row r="85" s="60" customFormat="1" ht="20.25"/>
    <row r="86" s="60" customFormat="1" ht="20.25"/>
    <row r="87" s="60" customFormat="1" ht="20.25"/>
  </sheetData>
  <sheetProtection password="DF4A" sheet="1"/>
  <mergeCells count="8">
    <mergeCell ref="B21:J23"/>
    <mergeCell ref="B24:I24"/>
    <mergeCell ref="D1:K1"/>
    <mergeCell ref="D7:H7"/>
    <mergeCell ref="B11:K12"/>
    <mergeCell ref="B14:D14"/>
    <mergeCell ref="B15:J17"/>
    <mergeCell ref="B20:D20"/>
  </mergeCells>
  <printOptions/>
  <pageMargins left="0.49" right="0.4330708661417323" top="0.4724409448818898" bottom="0.4330708661417323" header="0.31496062992125984" footer="0.31496062992125984"/>
  <pageSetup horizontalDpi="600" verticalDpi="600" orientation="landscape" paperSize="9" scale="9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G10" sqref="G10"/>
    </sheetView>
  </sheetViews>
  <sheetFormatPr defaultColWidth="7.8515625" defaultRowHeight="15"/>
  <cols>
    <col min="1" max="1" width="11.28125" style="13" customWidth="1"/>
    <col min="2" max="2" width="8.7109375" style="13" customWidth="1"/>
    <col min="3" max="3" width="3.421875" style="13" customWidth="1"/>
    <col min="4" max="4" width="12.00390625" style="13" customWidth="1"/>
    <col min="5" max="5" width="11.421875" style="13" customWidth="1"/>
    <col min="6" max="6" width="62.421875" style="13" customWidth="1"/>
    <col min="7" max="7" width="13.421875" style="13" bestFit="1" customWidth="1"/>
    <col min="8" max="8" width="7.421875" style="13" customWidth="1"/>
    <col min="9" max="10" width="7.8515625" style="13" customWidth="1"/>
    <col min="11" max="11" width="8.421875" style="13" customWidth="1"/>
    <col min="12" max="16384" width="7.8515625" style="13" customWidth="1"/>
  </cols>
  <sheetData>
    <row r="1" spans="1:10" s="3" customFormat="1" ht="33.75" customHeight="1">
      <c r="A1" s="241" t="s">
        <v>109</v>
      </c>
      <c r="B1" s="268">
        <v>2.2</v>
      </c>
      <c r="C1" s="64" t="s">
        <v>0</v>
      </c>
      <c r="D1" s="269" t="s">
        <v>110</v>
      </c>
      <c r="E1" s="269"/>
      <c r="F1" s="269"/>
      <c r="G1" s="269"/>
      <c r="J1" s="270"/>
    </row>
    <row r="2" spans="1:7" s="3" customFormat="1" ht="24" customHeight="1">
      <c r="A2" s="241" t="s">
        <v>1</v>
      </c>
      <c r="B2" s="271"/>
      <c r="C2" s="64" t="s">
        <v>0</v>
      </c>
      <c r="D2" s="165">
        <v>5</v>
      </c>
      <c r="E2" s="4"/>
      <c r="F2" s="178"/>
      <c r="G2" s="4"/>
    </row>
    <row r="3" spans="1:9" s="3" customFormat="1" ht="24" customHeight="1">
      <c r="A3" s="241" t="s">
        <v>2</v>
      </c>
      <c r="B3" s="271"/>
      <c r="C3" s="64" t="s">
        <v>0</v>
      </c>
      <c r="D3" s="66">
        <f>IF(E5=1,"N/A",SUM(G8:G12))</f>
        <v>0</v>
      </c>
      <c r="E3" s="4"/>
      <c r="F3" s="178"/>
      <c r="G3" s="4"/>
      <c r="I3" s="272"/>
    </row>
    <row r="4" spans="1:7" s="3" customFormat="1" ht="24" customHeight="1">
      <c r="A4" s="65" t="s">
        <v>3</v>
      </c>
      <c r="B4" s="271"/>
      <c r="C4" s="64" t="s">
        <v>0</v>
      </c>
      <c r="D4" s="273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65" t="s">
        <v>4</v>
      </c>
      <c r="B5" s="271"/>
      <c r="C5" s="64" t="s">
        <v>0</v>
      </c>
      <c r="D5" s="66">
        <f>IF(E5=1,1,D3)</f>
        <v>0</v>
      </c>
      <c r="E5" s="251"/>
      <c r="F5" s="274" t="s">
        <v>5</v>
      </c>
      <c r="G5" s="275"/>
      <c r="H5" s="275"/>
      <c r="I5" s="275"/>
      <c r="J5" s="275"/>
      <c r="K5" s="275"/>
    </row>
    <row r="6" spans="1:11" s="9" customFormat="1" ht="19.5" customHeight="1">
      <c r="A6" s="8"/>
      <c r="D6" s="276"/>
      <c r="E6" s="277"/>
      <c r="I6" s="10"/>
      <c r="J6" s="10"/>
      <c r="K6" s="10"/>
    </row>
    <row r="7" spans="4:11" s="11" customFormat="1" ht="25.5" customHeight="1">
      <c r="D7" s="455" t="s">
        <v>11</v>
      </c>
      <c r="E7" s="456"/>
      <c r="F7" s="329" t="s">
        <v>12</v>
      </c>
      <c r="G7" s="278" t="s">
        <v>2</v>
      </c>
      <c r="H7" s="279"/>
      <c r="J7" s="280"/>
      <c r="K7" s="280"/>
    </row>
    <row r="8" spans="4:11" s="3" customFormat="1" ht="71.25" customHeight="1">
      <c r="D8" s="457">
        <v>1</v>
      </c>
      <c r="E8" s="458"/>
      <c r="F8" s="281" t="s">
        <v>111</v>
      </c>
      <c r="G8" s="282"/>
      <c r="H8" s="12" t="s">
        <v>112</v>
      </c>
      <c r="J8" s="181"/>
      <c r="K8" s="181"/>
    </row>
    <row r="9" spans="4:11" s="3" customFormat="1" ht="190.5" customHeight="1">
      <c r="D9" s="459">
        <v>2</v>
      </c>
      <c r="E9" s="459"/>
      <c r="F9" s="281" t="s">
        <v>113</v>
      </c>
      <c r="G9" s="282"/>
      <c r="H9" s="12" t="s">
        <v>112</v>
      </c>
      <c r="J9" s="181"/>
      <c r="K9" s="181"/>
    </row>
    <row r="10" spans="4:11" s="3" customFormat="1" ht="48" customHeight="1">
      <c r="D10" s="459">
        <v>3</v>
      </c>
      <c r="E10" s="459"/>
      <c r="F10" s="281" t="s">
        <v>114</v>
      </c>
      <c r="G10" s="282"/>
      <c r="H10" s="12" t="s">
        <v>112</v>
      </c>
      <c r="J10" s="181"/>
      <c r="K10" s="181"/>
    </row>
    <row r="11" spans="4:11" s="3" customFormat="1" ht="70.5" customHeight="1">
      <c r="D11" s="459">
        <v>4</v>
      </c>
      <c r="E11" s="459"/>
      <c r="F11" s="283" t="s">
        <v>115</v>
      </c>
      <c r="G11" s="282"/>
      <c r="H11" s="12" t="s">
        <v>112</v>
      </c>
      <c r="J11" s="181"/>
      <c r="K11" s="181"/>
    </row>
    <row r="12" spans="4:11" s="3" customFormat="1" ht="70.5" customHeight="1">
      <c r="D12" s="459">
        <v>5</v>
      </c>
      <c r="E12" s="459"/>
      <c r="F12" s="281" t="s">
        <v>116</v>
      </c>
      <c r="G12" s="282"/>
      <c r="H12" s="12" t="s">
        <v>112</v>
      </c>
      <c r="J12" s="181"/>
      <c r="K12" s="181"/>
    </row>
    <row r="13" spans="4:11" s="3" customFormat="1" ht="24" customHeight="1">
      <c r="D13" s="284" t="s">
        <v>60</v>
      </c>
      <c r="E13" s="285"/>
      <c r="F13" s="286"/>
      <c r="G13" s="410"/>
      <c r="H13" s="12"/>
      <c r="J13" s="181"/>
      <c r="K13" s="181"/>
    </row>
    <row r="14" spans="2:11" s="3" customFormat="1" ht="24" customHeight="1">
      <c r="B14" s="57"/>
      <c r="D14" s="270"/>
      <c r="I14" s="287"/>
      <c r="J14" s="181"/>
      <c r="K14" s="181"/>
    </row>
    <row r="15" spans="2:5" s="4" customFormat="1" ht="20.25">
      <c r="B15" s="67" t="s">
        <v>26</v>
      </c>
      <c r="E15" s="3"/>
    </row>
    <row r="16" spans="2:8" ht="20.25">
      <c r="B16" s="454"/>
      <c r="C16" s="454"/>
      <c r="D16" s="454"/>
      <c r="E16" s="454"/>
      <c r="F16" s="454"/>
      <c r="G16" s="454"/>
      <c r="H16" s="454"/>
    </row>
    <row r="17" spans="2:8" ht="20.25">
      <c r="B17" s="454"/>
      <c r="C17" s="454"/>
      <c r="D17" s="454"/>
      <c r="E17" s="454"/>
      <c r="F17" s="454"/>
      <c r="G17" s="454"/>
      <c r="H17" s="454"/>
    </row>
    <row r="18" spans="2:8" ht="20.25">
      <c r="B18" s="454"/>
      <c r="C18" s="454"/>
      <c r="D18" s="454"/>
      <c r="E18" s="454"/>
      <c r="F18" s="454"/>
      <c r="G18" s="454"/>
      <c r="H18" s="454"/>
    </row>
    <row r="19" spans="2:8" ht="20.25">
      <c r="B19" s="454"/>
      <c r="C19" s="454"/>
      <c r="D19" s="454"/>
      <c r="E19" s="454"/>
      <c r="F19" s="454"/>
      <c r="G19" s="454"/>
      <c r="H19" s="454"/>
    </row>
    <row r="20" spans="2:8" ht="20.25">
      <c r="B20" s="454"/>
      <c r="C20" s="454"/>
      <c r="D20" s="454"/>
      <c r="E20" s="454"/>
      <c r="F20" s="454"/>
      <c r="G20" s="454"/>
      <c r="H20" s="454"/>
    </row>
    <row r="21" spans="2:8" ht="20.25">
      <c r="B21" s="454"/>
      <c r="C21" s="454"/>
      <c r="D21" s="454"/>
      <c r="E21" s="454"/>
      <c r="F21" s="454"/>
      <c r="G21" s="454"/>
      <c r="H21" s="454"/>
    </row>
    <row r="22" spans="2:8" ht="20.25">
      <c r="B22" s="454"/>
      <c r="C22" s="454"/>
      <c r="D22" s="454"/>
      <c r="E22" s="454"/>
      <c r="F22" s="454"/>
      <c r="G22" s="454"/>
      <c r="H22" s="454"/>
    </row>
    <row r="23" spans="2:11" s="4" customFormat="1" ht="20.25">
      <c r="B23" s="449" t="s">
        <v>66</v>
      </c>
      <c r="C23" s="449"/>
      <c r="D23" s="449"/>
      <c r="E23" s="449"/>
      <c r="F23" s="449"/>
      <c r="G23" s="449"/>
      <c r="H23" s="449"/>
      <c r="I23" s="59"/>
      <c r="J23" s="59"/>
      <c r="K23" s="59"/>
    </row>
    <row r="24" spans="4:11" s="9" customFormat="1" ht="20.25">
      <c r="D24" s="288"/>
      <c r="I24" s="289"/>
      <c r="J24" s="10"/>
      <c r="K24" s="10"/>
    </row>
    <row r="25" spans="2:9" s="4" customFormat="1" ht="20.25">
      <c r="B25" s="67" t="s">
        <v>25</v>
      </c>
      <c r="C25" s="59"/>
      <c r="D25" s="59"/>
      <c r="E25" s="59"/>
      <c r="F25" s="59"/>
      <c r="G25" s="59"/>
      <c r="H25" s="59"/>
      <c r="I25" s="59"/>
    </row>
    <row r="26" spans="2:8" ht="20.25">
      <c r="B26" s="453"/>
      <c r="C26" s="454"/>
      <c r="D26" s="454"/>
      <c r="E26" s="454"/>
      <c r="F26" s="454"/>
      <c r="G26" s="454"/>
      <c r="H26" s="454"/>
    </row>
    <row r="27" spans="2:8" ht="20.25">
      <c r="B27" s="454"/>
      <c r="C27" s="454"/>
      <c r="D27" s="454"/>
      <c r="E27" s="454"/>
      <c r="F27" s="454"/>
      <c r="G27" s="454"/>
      <c r="H27" s="454"/>
    </row>
    <row r="28" spans="2:8" ht="20.25">
      <c r="B28" s="454"/>
      <c r="C28" s="454"/>
      <c r="D28" s="454"/>
      <c r="E28" s="454"/>
      <c r="F28" s="454"/>
      <c r="G28" s="454"/>
      <c r="H28" s="454"/>
    </row>
    <row r="29" spans="2:8" ht="20.25">
      <c r="B29" s="454"/>
      <c r="C29" s="454"/>
      <c r="D29" s="454"/>
      <c r="E29" s="454"/>
      <c r="F29" s="454"/>
      <c r="G29" s="454"/>
      <c r="H29" s="454"/>
    </row>
    <row r="30" spans="2:8" ht="20.25">
      <c r="B30" s="454"/>
      <c r="C30" s="454"/>
      <c r="D30" s="454"/>
      <c r="E30" s="454"/>
      <c r="F30" s="454"/>
      <c r="G30" s="454"/>
      <c r="H30" s="454"/>
    </row>
    <row r="31" spans="2:8" ht="20.25">
      <c r="B31" s="454"/>
      <c r="C31" s="454"/>
      <c r="D31" s="454"/>
      <c r="E31" s="454"/>
      <c r="F31" s="454"/>
      <c r="G31" s="454"/>
      <c r="H31" s="454"/>
    </row>
    <row r="32" spans="2:8" ht="20.25">
      <c r="B32" s="454"/>
      <c r="C32" s="454"/>
      <c r="D32" s="454"/>
      <c r="E32" s="454"/>
      <c r="F32" s="454"/>
      <c r="G32" s="454"/>
      <c r="H32" s="454"/>
    </row>
    <row r="33" spans="2:7" s="4" customFormat="1" ht="20.25">
      <c r="B33" s="449" t="s">
        <v>66</v>
      </c>
      <c r="C33" s="449"/>
      <c r="D33" s="449"/>
      <c r="E33" s="449"/>
      <c r="F33" s="449"/>
      <c r="G33" s="449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zoomScale="70" zoomScaleNormal="70" zoomScaleSheetLayoutView="80" zoomScalePageLayoutView="0" workbookViewId="0" topLeftCell="A1">
      <selection activeCell="H14" sqref="H14"/>
    </sheetView>
  </sheetViews>
  <sheetFormatPr defaultColWidth="11.140625" defaultRowHeight="15"/>
  <cols>
    <col min="1" max="2" width="11.7109375" style="90" customWidth="1"/>
    <col min="3" max="3" width="3.140625" style="90" customWidth="1"/>
    <col min="4" max="4" width="11.28125" style="90" customWidth="1"/>
    <col min="5" max="8" width="10.7109375" style="90" customWidth="1"/>
    <col min="9" max="9" width="11.7109375" style="90" customWidth="1"/>
    <col min="10" max="10" width="13.140625" style="90" customWidth="1"/>
    <col min="11" max="12" width="12.421875" style="90" customWidth="1"/>
    <col min="13" max="13" width="4.00390625" style="90" bestFit="1" customWidth="1"/>
    <col min="14" max="14" width="14.28125" style="90" customWidth="1"/>
    <col min="15" max="15" width="11.140625" style="90" customWidth="1"/>
    <col min="16" max="16" width="11.57421875" style="90" customWidth="1"/>
    <col min="17" max="17" width="12.28125" style="90" customWidth="1"/>
    <col min="18" max="18" width="12.57421875" style="90" customWidth="1"/>
    <col min="19" max="19" width="7.421875" style="90" customWidth="1"/>
    <col min="20" max="20" width="11.140625" style="90" customWidth="1"/>
    <col min="21" max="255" width="7.00390625" style="90" customWidth="1"/>
    <col min="256" max="16384" width="11.140625" style="90" customWidth="1"/>
  </cols>
  <sheetData>
    <row r="1" spans="1:12" s="59" customFormat="1" ht="31.5" customHeight="1">
      <c r="A1" s="241" t="s">
        <v>29</v>
      </c>
      <c r="B1" s="336">
        <v>3.4</v>
      </c>
      <c r="C1" s="337" t="s">
        <v>0</v>
      </c>
      <c r="D1" s="460" t="s">
        <v>67</v>
      </c>
      <c r="E1" s="461"/>
      <c r="F1" s="461"/>
      <c r="G1" s="461"/>
      <c r="H1" s="461"/>
      <c r="I1" s="461"/>
      <c r="J1" s="461"/>
      <c r="K1" s="461"/>
      <c r="L1" s="338"/>
    </row>
    <row r="2" spans="1:12" s="59" customFormat="1" ht="24.75" customHeight="1">
      <c r="A2" s="241" t="s">
        <v>1</v>
      </c>
      <c r="B2" s="81"/>
      <c r="C2" s="337" t="s">
        <v>0</v>
      </c>
      <c r="D2" s="339">
        <v>3</v>
      </c>
      <c r="K2" s="340"/>
      <c r="L2" s="90"/>
    </row>
    <row r="3" spans="1:10" s="59" customFormat="1" ht="24.75" customHeight="1">
      <c r="A3" s="241" t="s">
        <v>2</v>
      </c>
      <c r="B3" s="81"/>
      <c r="C3" s="337" t="s">
        <v>0</v>
      </c>
      <c r="D3" s="341" t="e">
        <f>IF(E5=1,"N/A",L13)</f>
        <v>#DIV/0!</v>
      </c>
      <c r="J3" s="12"/>
    </row>
    <row r="4" spans="1:4" s="59" customFormat="1" ht="24.75" customHeight="1">
      <c r="A4" s="65" t="s">
        <v>3</v>
      </c>
      <c r="B4" s="81"/>
      <c r="C4" s="337" t="s">
        <v>0</v>
      </c>
      <c r="D4" s="342" t="e">
        <f>IF(D5="N/A","N/A",IF(D5&gt;=4.5,"ดีมาก",IF(D5&gt;=3.5,"ดี",IF(D5&gt;=2.5,"ปานกลาง",IF(D5&gt;=1.5,"ต่ำ","ต่ำมาก")))))</f>
        <v>#DIV/0!</v>
      </c>
    </row>
    <row r="5" spans="1:6" s="59" customFormat="1" ht="24.75" customHeight="1">
      <c r="A5" s="65" t="s">
        <v>4</v>
      </c>
      <c r="B5" s="81"/>
      <c r="C5" s="337" t="s">
        <v>0</v>
      </c>
      <c r="D5" s="341" t="e">
        <f>IF(E5=1,1,L13)</f>
        <v>#DIV/0!</v>
      </c>
      <c r="E5" s="7"/>
      <c r="F5" s="12" t="s">
        <v>5</v>
      </c>
    </row>
    <row r="6" spans="1:6" s="59" customFormat="1" ht="22.5" customHeight="1">
      <c r="A6" s="6"/>
      <c r="C6" s="343"/>
      <c r="D6" s="344"/>
      <c r="F6" s="12"/>
    </row>
    <row r="7" spans="1:256" s="84" customFormat="1" ht="24.75" customHeight="1">
      <c r="A7" s="82"/>
      <c r="B7" s="83"/>
      <c r="C7" s="343"/>
      <c r="D7" s="462" t="s">
        <v>6</v>
      </c>
      <c r="E7" s="463"/>
      <c r="F7" s="463"/>
      <c r="G7" s="463"/>
      <c r="H7" s="463"/>
      <c r="I7" s="464"/>
      <c r="J7" s="82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s="84" customFormat="1" ht="24.75" customHeight="1">
      <c r="A8" s="82"/>
      <c r="B8" s="465" t="s">
        <v>7</v>
      </c>
      <c r="C8" s="465"/>
      <c r="D8" s="85" t="s">
        <v>9</v>
      </c>
      <c r="E8" s="85">
        <v>1</v>
      </c>
      <c r="F8" s="85">
        <v>2</v>
      </c>
      <c r="G8" s="85">
        <v>3</v>
      </c>
      <c r="H8" s="85">
        <v>4</v>
      </c>
      <c r="I8" s="85">
        <v>5</v>
      </c>
      <c r="J8" s="235" t="s">
        <v>2</v>
      </c>
      <c r="K8" s="466" t="s">
        <v>8</v>
      </c>
      <c r="L8" s="467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15" s="84" customFormat="1" ht="24.75" customHeight="1">
      <c r="A9" s="82"/>
      <c r="B9" s="468" t="s">
        <v>68</v>
      </c>
      <c r="C9" s="469"/>
      <c r="D9" s="345">
        <v>50</v>
      </c>
      <c r="E9" s="62">
        <v>50</v>
      </c>
      <c r="F9" s="62">
        <v>60</v>
      </c>
      <c r="G9" s="62">
        <v>70</v>
      </c>
      <c r="H9" s="62">
        <v>80</v>
      </c>
      <c r="I9" s="62">
        <v>90</v>
      </c>
      <c r="J9" s="346" t="e">
        <f>J20</f>
        <v>#DIV/0!</v>
      </c>
      <c r="K9" s="347" t="e">
        <f>IF(J9&gt;=I9,5,IF(J9&gt;=H9,4+((J9-H9)/(I9-H9)),IF(J9&gt;=G9,3+((J9-G9)/(H9-G9)),IF(J9&gt;=F9,2+((J9-F9)/(G9-F9)),IF(J9&gt;=E9,1+((J9-E9)/(F9-E9)),1)))))</f>
        <v>#DIV/0!</v>
      </c>
      <c r="L9" s="348" t="e">
        <f>K9*D9/100</f>
        <v>#DIV/0!</v>
      </c>
      <c r="M9" s="349"/>
      <c r="N9" s="349"/>
      <c r="O9" s="349"/>
    </row>
    <row r="10" spans="1:16" s="84" customFormat="1" ht="24.75" customHeight="1">
      <c r="A10" s="82"/>
      <c r="B10" s="470" t="s">
        <v>69</v>
      </c>
      <c r="C10" s="470"/>
      <c r="D10" s="350">
        <f>D11+D12</f>
        <v>50</v>
      </c>
      <c r="E10" s="189">
        <v>50</v>
      </c>
      <c r="F10" s="189">
        <v>60</v>
      </c>
      <c r="G10" s="189">
        <v>70</v>
      </c>
      <c r="H10" s="189">
        <v>80</v>
      </c>
      <c r="I10" s="189">
        <v>90</v>
      </c>
      <c r="J10" s="351" t="e">
        <f>SUM(J11:J12)/2</f>
        <v>#DIV/0!</v>
      </c>
      <c r="K10" s="352" t="e">
        <f>IF(J10&gt;=I10,5,IF(J10&gt;=H10,4+((J10-H10)/(I10-H10)),IF(J10&gt;=G10,3+((J10-G10)/(H10-G10)),IF(J10&gt;=F10,2+((J10-F10)/(G10-F10)),IF(J10&gt;=E10,1+((J10-E10)/(F10-E10)),1)))))</f>
        <v>#DIV/0!</v>
      </c>
      <c r="L10" s="353" t="e">
        <f>K10*D10/100</f>
        <v>#DIV/0!</v>
      </c>
      <c r="M10" s="349"/>
      <c r="N10" s="354" t="e">
        <f>O10*100/50</f>
        <v>#DIV/0!</v>
      </c>
      <c r="O10" s="354" t="e">
        <f>L11+L12</f>
        <v>#DIV/0!</v>
      </c>
      <c r="P10" s="355"/>
    </row>
    <row r="11" spans="1:12" s="84" customFormat="1" ht="24.75" customHeight="1">
      <c r="A11" s="82"/>
      <c r="B11" s="471" t="s">
        <v>54</v>
      </c>
      <c r="C11" s="472"/>
      <c r="D11" s="356">
        <v>25</v>
      </c>
      <c r="E11" s="357">
        <v>50</v>
      </c>
      <c r="F11" s="357">
        <v>60</v>
      </c>
      <c r="G11" s="357">
        <v>70</v>
      </c>
      <c r="H11" s="357">
        <v>80</v>
      </c>
      <c r="I11" s="357">
        <v>90</v>
      </c>
      <c r="J11" s="358" t="e">
        <f>R45</f>
        <v>#DIV/0!</v>
      </c>
      <c r="K11" s="359" t="e">
        <f>IF(J11&gt;=I11,5,IF(J11&gt;=H11,4+((J11-H11)/(I11-H11)),IF(J11&gt;=G11,3+((J11-G11)/(H11-G11)),IF(J11&gt;=F11,2+((J11-F11)/(G11-F11)),IF(J11&gt;=E11,1+((J11-E11)/(F11-E11)),1)))))</f>
        <v>#DIV/0!</v>
      </c>
      <c r="L11" s="360" t="e">
        <f>K11*D11/100</f>
        <v>#DIV/0!</v>
      </c>
    </row>
    <row r="12" spans="1:12" s="84" customFormat="1" ht="24.75" customHeight="1">
      <c r="A12" s="82"/>
      <c r="B12" s="473" t="s">
        <v>55</v>
      </c>
      <c r="C12" s="474"/>
      <c r="D12" s="361">
        <v>25</v>
      </c>
      <c r="E12" s="362">
        <v>50</v>
      </c>
      <c r="F12" s="362">
        <v>60</v>
      </c>
      <c r="G12" s="362">
        <v>70</v>
      </c>
      <c r="H12" s="362">
        <v>80</v>
      </c>
      <c r="I12" s="362">
        <v>90</v>
      </c>
      <c r="J12" s="363" t="e">
        <f>R53</f>
        <v>#DIV/0!</v>
      </c>
      <c r="K12" s="364" t="e">
        <f>IF(J12&gt;=I12,5,IF(J12&gt;=H12,4+((J12-H12)/(I12-H12)),IF(J12&gt;=G12,3+((J12-G12)/(H12-G12)),IF(J12&gt;=F12,2+((J12-F12)/(G12-F12)),IF(J12&gt;=E12,1+((J12-E12)/(F12-E12)),1)))))</f>
        <v>#DIV/0!</v>
      </c>
      <c r="L12" s="365" t="e">
        <f>K12*D12/100</f>
        <v>#DIV/0!</v>
      </c>
    </row>
    <row r="13" spans="1:12" s="84" customFormat="1" ht="24.75" customHeight="1">
      <c r="A13" s="82"/>
      <c r="C13" s="343"/>
      <c r="D13" s="87">
        <f>SUM(D9,D11,D12)</f>
        <v>100</v>
      </c>
      <c r="E13" s="11"/>
      <c r="F13" s="11"/>
      <c r="G13" s="11"/>
      <c r="H13" s="11"/>
      <c r="I13" s="11"/>
      <c r="J13" s="366"/>
      <c r="K13" s="88"/>
      <c r="L13" s="89" t="e">
        <f>SUM(L9:L10)</f>
        <v>#DIV/0!</v>
      </c>
    </row>
    <row r="14" spans="1:256" s="84" customFormat="1" ht="24.75" customHeight="1">
      <c r="A14" s="8"/>
      <c r="B14" s="90"/>
      <c r="C14" s="367"/>
      <c r="D14" s="368"/>
      <c r="E14" s="369"/>
      <c r="F14" s="9"/>
      <c r="G14" s="9"/>
      <c r="H14" s="9"/>
      <c r="I14" s="9"/>
      <c r="J14" s="9"/>
      <c r="K14" s="9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ht="20.25"/>
    <row r="16" spans="1:256" s="84" customFormat="1" ht="48" customHeight="1">
      <c r="A16" s="475" t="s">
        <v>70</v>
      </c>
      <c r="B16" s="476"/>
      <c r="C16" s="477" t="s">
        <v>138</v>
      </c>
      <c r="D16" s="477"/>
      <c r="E16" s="477"/>
      <c r="F16" s="477"/>
      <c r="G16" s="477"/>
      <c r="H16" s="477"/>
      <c r="I16" s="477"/>
      <c r="J16" s="477"/>
      <c r="K16" s="477"/>
      <c r="L16" s="477"/>
      <c r="M16" s="73"/>
      <c r="N16" s="90" t="s">
        <v>57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3" customFormat="1" ht="53.25" customHeight="1">
      <c r="A18" s="94"/>
      <c r="B18" s="94"/>
      <c r="C18" s="94"/>
      <c r="D18" s="478" t="s">
        <v>117</v>
      </c>
      <c r="E18" s="479"/>
      <c r="F18" s="479"/>
      <c r="G18" s="479"/>
      <c r="H18" s="479"/>
      <c r="I18" s="480"/>
      <c r="J18" s="406"/>
      <c r="K18" s="370"/>
      <c r="L18" s="371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1:256" s="3" customFormat="1" ht="53.25" customHeight="1">
      <c r="A19" s="94"/>
      <c r="B19" s="94"/>
      <c r="C19" s="94"/>
      <c r="D19" s="478" t="s">
        <v>64</v>
      </c>
      <c r="E19" s="479"/>
      <c r="F19" s="479"/>
      <c r="G19" s="479"/>
      <c r="H19" s="479"/>
      <c r="I19" s="480"/>
      <c r="J19" s="406"/>
      <c r="K19" s="370"/>
      <c r="L19" s="371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4:12" s="94" customFormat="1" ht="62.25" customHeight="1">
      <c r="D20" s="478" t="s">
        <v>118</v>
      </c>
      <c r="E20" s="479"/>
      <c r="F20" s="479"/>
      <c r="G20" s="479"/>
      <c r="H20" s="479"/>
      <c r="I20" s="480"/>
      <c r="J20" s="328" t="e">
        <f>J19*100/J18</f>
        <v>#DIV/0!</v>
      </c>
      <c r="K20" s="370"/>
      <c r="L20" s="372"/>
    </row>
    <row r="21" spans="4:11" s="94" customFormat="1" ht="23.25" customHeight="1">
      <c r="D21" s="373"/>
      <c r="E21" s="373"/>
      <c r="F21" s="373"/>
      <c r="G21" s="373"/>
      <c r="H21" s="373"/>
      <c r="I21" s="373"/>
      <c r="J21" s="96"/>
      <c r="K21" s="374"/>
    </row>
    <row r="22" spans="3:20" s="94" customFormat="1" ht="30" customHeight="1">
      <c r="C22" s="481" t="s">
        <v>61</v>
      </c>
      <c r="D22" s="482"/>
      <c r="E22" s="482"/>
      <c r="F22" s="482"/>
      <c r="G22" s="482"/>
      <c r="H22" s="482"/>
      <c r="I22" s="482"/>
      <c r="J22" s="483"/>
      <c r="K22" s="374"/>
      <c r="N22" s="481" t="s">
        <v>62</v>
      </c>
      <c r="O22" s="482"/>
      <c r="P22" s="482"/>
      <c r="Q22" s="482"/>
      <c r="R22" s="482"/>
      <c r="S22" s="482"/>
      <c r="T22" s="483"/>
    </row>
    <row r="23" spans="1:20" s="94" customFormat="1" ht="48.75" customHeight="1">
      <c r="A23" s="484" t="s">
        <v>119</v>
      </c>
      <c r="B23" s="485"/>
      <c r="C23" s="486" t="s">
        <v>40</v>
      </c>
      <c r="D23" s="487"/>
      <c r="E23" s="488" t="s">
        <v>46</v>
      </c>
      <c r="F23" s="489"/>
      <c r="G23" s="490" t="s">
        <v>42</v>
      </c>
      <c r="H23" s="491"/>
      <c r="I23" s="490" t="s">
        <v>43</v>
      </c>
      <c r="J23" s="491"/>
      <c r="K23" s="374"/>
      <c r="N23" s="375" t="s">
        <v>40</v>
      </c>
      <c r="O23" s="488" t="s">
        <v>46</v>
      </c>
      <c r="P23" s="489"/>
      <c r="Q23" s="492" t="s">
        <v>41</v>
      </c>
      <c r="R23" s="493"/>
      <c r="S23" s="490" t="s">
        <v>43</v>
      </c>
      <c r="T23" s="491"/>
    </row>
    <row r="24" spans="2:24" s="94" customFormat="1" ht="30" customHeight="1">
      <c r="B24" s="376">
        <f>COUNT(C24:D28)</f>
        <v>0</v>
      </c>
      <c r="C24" s="494"/>
      <c r="D24" s="495"/>
      <c r="E24" s="496"/>
      <c r="F24" s="497"/>
      <c r="G24" s="496"/>
      <c r="H24" s="497"/>
      <c r="I24" s="498">
        <f>DATEDIF(E24,G24,"d")</f>
        <v>0</v>
      </c>
      <c r="J24" s="499"/>
      <c r="K24" s="377"/>
      <c r="L24" s="372"/>
      <c r="M24" s="376">
        <f>COUNT(N24:N29)</f>
        <v>0</v>
      </c>
      <c r="N24" s="326"/>
      <c r="O24" s="496"/>
      <c r="P24" s="497"/>
      <c r="Q24" s="496"/>
      <c r="R24" s="497"/>
      <c r="S24" s="498">
        <f>DATEDIF(O24,Q24,"d")</f>
        <v>0</v>
      </c>
      <c r="T24" s="499"/>
      <c r="U24" s="378">
        <f>COUNTIF(S24:T29,"=0")</f>
        <v>5</v>
      </c>
      <c r="V24" s="378">
        <f>COUNTIF(S24:T29,"&lt;=30")</f>
        <v>5</v>
      </c>
      <c r="W24" s="378">
        <f>V24-U24</f>
        <v>0</v>
      </c>
      <c r="X24" s="378"/>
    </row>
    <row r="25" spans="2:24" s="94" customFormat="1" ht="30" customHeight="1">
      <c r="B25" s="6"/>
      <c r="C25" s="494"/>
      <c r="D25" s="495"/>
      <c r="E25" s="496"/>
      <c r="F25" s="497"/>
      <c r="G25" s="496"/>
      <c r="H25" s="497"/>
      <c r="I25" s="498">
        <f>DATEDIF(E25,G25,"d")</f>
        <v>0</v>
      </c>
      <c r="J25" s="499"/>
      <c r="K25" s="377"/>
      <c r="L25" s="372"/>
      <c r="M25" s="378"/>
      <c r="N25" s="326"/>
      <c r="O25" s="496"/>
      <c r="P25" s="497"/>
      <c r="Q25" s="496"/>
      <c r="R25" s="497"/>
      <c r="S25" s="498">
        <f>DATEDIF(O25,Q25,"d")</f>
        <v>0</v>
      </c>
      <c r="T25" s="499"/>
      <c r="U25" s="378"/>
      <c r="V25" s="378"/>
      <c r="W25" s="378"/>
      <c r="X25" s="378"/>
    </row>
    <row r="26" spans="2:24" s="94" customFormat="1" ht="30" customHeight="1">
      <c r="B26" s="6"/>
      <c r="C26" s="494"/>
      <c r="D26" s="495"/>
      <c r="E26" s="496"/>
      <c r="F26" s="497"/>
      <c r="G26" s="496"/>
      <c r="H26" s="497"/>
      <c r="I26" s="498">
        <f>DATEDIF(E26,G26,"d")</f>
        <v>0</v>
      </c>
      <c r="J26" s="499"/>
      <c r="K26" s="377"/>
      <c r="L26" s="372"/>
      <c r="M26" s="378"/>
      <c r="N26" s="326"/>
      <c r="O26" s="496"/>
      <c r="P26" s="497"/>
      <c r="Q26" s="496"/>
      <c r="R26" s="497"/>
      <c r="S26" s="498">
        <f>DATEDIF(O26,Q26,"d")</f>
        <v>0</v>
      </c>
      <c r="T26" s="499"/>
      <c r="U26" s="378"/>
      <c r="V26" s="378"/>
      <c r="W26" s="378"/>
      <c r="X26" s="378"/>
    </row>
    <row r="27" spans="1:256" s="60" customFormat="1" ht="30" customHeight="1">
      <c r="A27" s="94"/>
      <c r="B27" s="6"/>
      <c r="C27" s="494"/>
      <c r="D27" s="495"/>
      <c r="E27" s="496"/>
      <c r="F27" s="497"/>
      <c r="G27" s="496"/>
      <c r="H27" s="497"/>
      <c r="I27" s="498">
        <f>DATEDIF(E27,G27,"d")</f>
        <v>0</v>
      </c>
      <c r="J27" s="499"/>
      <c r="K27" s="377"/>
      <c r="L27" s="372"/>
      <c r="M27" s="378"/>
      <c r="N27" s="326"/>
      <c r="O27" s="496"/>
      <c r="P27" s="497"/>
      <c r="Q27" s="496"/>
      <c r="R27" s="497"/>
      <c r="S27" s="498">
        <f>DATEDIF(O27,Q27,"d")</f>
        <v>0</v>
      </c>
      <c r="T27" s="499"/>
      <c r="U27" s="378"/>
      <c r="V27" s="378"/>
      <c r="W27" s="378"/>
      <c r="X27" s="378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</row>
    <row r="28" spans="1:256" s="3" customFormat="1" ht="30" customHeight="1">
      <c r="A28" s="94"/>
      <c r="C28" s="500"/>
      <c r="D28" s="500"/>
      <c r="E28" s="496"/>
      <c r="F28" s="497"/>
      <c r="G28" s="496"/>
      <c r="H28" s="497"/>
      <c r="I28" s="501">
        <f>DATEDIF(E28,G28,"d")</f>
        <v>0</v>
      </c>
      <c r="J28" s="501"/>
      <c r="K28" s="378">
        <f>COUNTIF(I24:J28,"=0")</f>
        <v>5</v>
      </c>
      <c r="L28" s="378">
        <f>COUNTIF(I24:J28,"&lt;=30")</f>
        <v>5</v>
      </c>
      <c r="M28" s="378">
        <f>L28-K28</f>
        <v>0</v>
      </c>
      <c r="N28" s="326"/>
      <c r="O28" s="496"/>
      <c r="P28" s="497"/>
      <c r="Q28" s="496"/>
      <c r="R28" s="497"/>
      <c r="S28" s="498">
        <f>DATEDIF(O28,Q28,"d")</f>
        <v>0</v>
      </c>
      <c r="T28" s="499"/>
      <c r="U28" s="378"/>
      <c r="V28" s="378"/>
      <c r="W28" s="378"/>
      <c r="X28" s="378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</row>
    <row r="29" spans="1:256" s="3" customFormat="1" ht="30" customHeight="1">
      <c r="A29" s="94"/>
      <c r="B29" s="6"/>
      <c r="C29" s="379" t="s">
        <v>66</v>
      </c>
      <c r="D29" s="380"/>
      <c r="E29" s="381"/>
      <c r="F29" s="381"/>
      <c r="G29" s="381"/>
      <c r="H29" s="381"/>
      <c r="I29" s="190"/>
      <c r="J29" s="190"/>
      <c r="K29" s="372"/>
      <c r="L29" s="372"/>
      <c r="M29" s="94"/>
      <c r="N29" s="382"/>
      <c r="O29" s="383"/>
      <c r="P29" s="383"/>
      <c r="Q29" s="383"/>
      <c r="R29" s="383"/>
      <c r="S29" s="290"/>
      <c r="T29" s="290"/>
      <c r="U29" s="378"/>
      <c r="V29" s="378"/>
      <c r="W29" s="378"/>
      <c r="X29" s="378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4"/>
    </row>
    <row r="30" spans="1:256" s="97" customFormat="1" ht="20.25">
      <c r="A30" s="94"/>
      <c r="B30" s="6"/>
      <c r="C30" s="380"/>
      <c r="D30" s="379"/>
      <c r="E30" s="384"/>
      <c r="F30" s="384"/>
      <c r="G30" s="384"/>
      <c r="H30" s="384"/>
      <c r="I30" s="384"/>
      <c r="J30" s="384"/>
      <c r="K30" s="96"/>
      <c r="L30" s="96"/>
      <c r="M30" s="96"/>
      <c r="N30" s="94"/>
      <c r="O30" s="94"/>
      <c r="P30" s="94"/>
      <c r="Q30" s="94"/>
      <c r="R30" s="94"/>
      <c r="S30" s="94"/>
      <c r="T30" s="94"/>
      <c r="U30" s="378"/>
      <c r="V30" s="378"/>
      <c r="W30" s="378"/>
      <c r="X30" s="378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</row>
    <row r="31" spans="3:24" s="94" customFormat="1" ht="30" customHeight="1">
      <c r="C31" s="481" t="s">
        <v>61</v>
      </c>
      <c r="D31" s="482"/>
      <c r="E31" s="482"/>
      <c r="F31" s="482"/>
      <c r="G31" s="482"/>
      <c r="H31" s="482"/>
      <c r="I31" s="482"/>
      <c r="J31" s="483"/>
      <c r="K31" s="374"/>
      <c r="N31" s="481" t="s">
        <v>62</v>
      </c>
      <c r="O31" s="482"/>
      <c r="P31" s="482"/>
      <c r="Q31" s="482"/>
      <c r="R31" s="482"/>
      <c r="S31" s="482"/>
      <c r="T31" s="483"/>
      <c r="U31" s="378"/>
      <c r="V31" s="378"/>
      <c r="W31" s="378"/>
      <c r="X31" s="378"/>
    </row>
    <row r="32" spans="1:24" s="94" customFormat="1" ht="48.75" customHeight="1">
      <c r="A32" s="484" t="s">
        <v>120</v>
      </c>
      <c r="B32" s="485"/>
      <c r="C32" s="486" t="s">
        <v>40</v>
      </c>
      <c r="D32" s="487"/>
      <c r="E32" s="488" t="s">
        <v>46</v>
      </c>
      <c r="F32" s="489"/>
      <c r="G32" s="490" t="s">
        <v>42</v>
      </c>
      <c r="H32" s="491"/>
      <c r="I32" s="490" t="s">
        <v>43</v>
      </c>
      <c r="J32" s="491"/>
      <c r="K32" s="374"/>
      <c r="N32" s="375" t="s">
        <v>40</v>
      </c>
      <c r="O32" s="488" t="s">
        <v>46</v>
      </c>
      <c r="P32" s="489"/>
      <c r="Q32" s="492" t="s">
        <v>41</v>
      </c>
      <c r="R32" s="493"/>
      <c r="S32" s="490" t="s">
        <v>43</v>
      </c>
      <c r="T32" s="491"/>
      <c r="U32" s="378"/>
      <c r="V32" s="378"/>
      <c r="W32" s="378"/>
      <c r="X32" s="378"/>
    </row>
    <row r="33" spans="2:24" s="94" customFormat="1" ht="30" customHeight="1">
      <c r="B33" s="376">
        <f>COUNT(C33:D37)</f>
        <v>0</v>
      </c>
      <c r="C33" s="494"/>
      <c r="D33" s="495"/>
      <c r="E33" s="496"/>
      <c r="F33" s="497"/>
      <c r="G33" s="496"/>
      <c r="H33" s="497"/>
      <c r="I33" s="498">
        <f>DATEDIF(E33,G33,"d")</f>
        <v>0</v>
      </c>
      <c r="J33" s="499"/>
      <c r="K33" s="385"/>
      <c r="L33" s="378"/>
      <c r="M33" s="376">
        <f>COUNT(N33:N37)</f>
        <v>0</v>
      </c>
      <c r="N33" s="326"/>
      <c r="O33" s="496"/>
      <c r="P33" s="497"/>
      <c r="Q33" s="496"/>
      <c r="R33" s="497"/>
      <c r="S33" s="498">
        <f>DATEDIF(O33,Q33,"d")</f>
        <v>0</v>
      </c>
      <c r="T33" s="499"/>
      <c r="U33" s="378">
        <f>COUNTIF(S33:T37,"=0")</f>
        <v>5</v>
      </c>
      <c r="V33" s="378">
        <f>COUNTIF(S33:T37,"&lt;=120")</f>
        <v>5</v>
      </c>
      <c r="W33" s="378">
        <f>V33-U33</f>
        <v>0</v>
      </c>
      <c r="X33" s="378"/>
    </row>
    <row r="34" spans="2:20" s="94" customFormat="1" ht="30" customHeight="1">
      <c r="B34" s="6"/>
      <c r="C34" s="494"/>
      <c r="D34" s="495"/>
      <c r="E34" s="496"/>
      <c r="F34" s="497"/>
      <c r="G34" s="496"/>
      <c r="H34" s="497"/>
      <c r="I34" s="498">
        <f>DATEDIF(E34,G34,"d")</f>
        <v>0</v>
      </c>
      <c r="J34" s="499"/>
      <c r="K34" s="385"/>
      <c r="L34" s="378"/>
      <c r="M34" s="378"/>
      <c r="N34" s="326"/>
      <c r="O34" s="496"/>
      <c r="P34" s="497"/>
      <c r="Q34" s="496"/>
      <c r="R34" s="497"/>
      <c r="S34" s="498">
        <f>DATEDIF(O34,Q34,"d")</f>
        <v>0</v>
      </c>
      <c r="T34" s="499"/>
    </row>
    <row r="35" spans="2:20" s="94" customFormat="1" ht="30" customHeight="1">
      <c r="B35" s="6"/>
      <c r="C35" s="322"/>
      <c r="D35" s="323"/>
      <c r="E35" s="496"/>
      <c r="F35" s="497"/>
      <c r="G35" s="496"/>
      <c r="H35" s="497"/>
      <c r="I35" s="498">
        <f>DATEDIF(E35,G35,"d")</f>
        <v>0</v>
      </c>
      <c r="J35" s="499"/>
      <c r="K35" s="385"/>
      <c r="L35" s="378"/>
      <c r="M35" s="378"/>
      <c r="N35" s="326"/>
      <c r="O35" s="324"/>
      <c r="P35" s="325"/>
      <c r="Q35" s="324"/>
      <c r="R35" s="325"/>
      <c r="S35" s="498">
        <f>DATEDIF(O35,Q35,"d")</f>
        <v>0</v>
      </c>
      <c r="T35" s="499"/>
    </row>
    <row r="36" spans="1:256" s="60" customFormat="1" ht="30" customHeight="1">
      <c r="A36" s="94"/>
      <c r="B36" s="6"/>
      <c r="C36" s="494"/>
      <c r="D36" s="495"/>
      <c r="E36" s="496"/>
      <c r="F36" s="497"/>
      <c r="G36" s="496"/>
      <c r="H36" s="497"/>
      <c r="I36" s="498">
        <f>DATEDIF(E36,G36,"d")</f>
        <v>0</v>
      </c>
      <c r="J36" s="499"/>
      <c r="K36" s="385"/>
      <c r="L36" s="378"/>
      <c r="M36" s="378"/>
      <c r="N36" s="326"/>
      <c r="O36" s="496"/>
      <c r="P36" s="497"/>
      <c r="Q36" s="496"/>
      <c r="R36" s="497"/>
      <c r="S36" s="498">
        <f>DATEDIF(O36,Q36,"d")</f>
        <v>0</v>
      </c>
      <c r="T36" s="499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</row>
    <row r="37" spans="1:256" s="3" customFormat="1" ht="30" customHeight="1">
      <c r="A37" s="94"/>
      <c r="C37" s="494"/>
      <c r="D37" s="495"/>
      <c r="E37" s="496"/>
      <c r="F37" s="497"/>
      <c r="G37" s="496"/>
      <c r="H37" s="497"/>
      <c r="I37" s="498">
        <f>DATEDIF(E37,G37,"d")</f>
        <v>0</v>
      </c>
      <c r="J37" s="499"/>
      <c r="K37" s="378">
        <f>COUNTIF(I33:J37,"=0")</f>
        <v>5</v>
      </c>
      <c r="L37" s="378">
        <f>COUNTIF(I33:J37,"&lt;=120")</f>
        <v>5</v>
      </c>
      <c r="M37" s="378">
        <f>L37-K37</f>
        <v>0</v>
      </c>
      <c r="N37" s="326"/>
      <c r="O37" s="496"/>
      <c r="P37" s="497"/>
      <c r="Q37" s="496"/>
      <c r="R37" s="497"/>
      <c r="S37" s="498">
        <f>DATEDIF(O37,Q37,"d")</f>
        <v>0</v>
      </c>
      <c r="T37" s="499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  <c r="IV37" s="94"/>
    </row>
    <row r="38" spans="1:256" s="3" customFormat="1" ht="20.25">
      <c r="A38" s="94"/>
      <c r="B38" s="6"/>
      <c r="C38" s="94"/>
      <c r="D38" s="379" t="s">
        <v>66</v>
      </c>
      <c r="E38" s="373"/>
      <c r="F38" s="373"/>
      <c r="G38" s="373"/>
      <c r="H38" s="373"/>
      <c r="I38" s="373"/>
      <c r="J38" s="96"/>
      <c r="K38" s="37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4"/>
    </row>
    <row r="39" spans="1:256" ht="20.25">
      <c r="A39" s="60"/>
      <c r="B39" s="60"/>
      <c r="C39" s="60"/>
      <c r="D39" s="373"/>
      <c r="E39" s="373"/>
      <c r="F39" s="373"/>
      <c r="G39" s="373"/>
      <c r="H39" s="373"/>
      <c r="I39" s="373"/>
      <c r="J39" s="373"/>
      <c r="K39" s="373"/>
      <c r="L39" s="275"/>
      <c r="M39" s="275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s="97" customFormat="1" ht="30" customHeight="1">
      <c r="A40" s="502" t="s">
        <v>71</v>
      </c>
      <c r="B40" s="503"/>
      <c r="C40" s="504" t="s">
        <v>121</v>
      </c>
      <c r="D40" s="504"/>
      <c r="E40" s="504"/>
      <c r="F40" s="504"/>
      <c r="G40" s="504"/>
      <c r="H40" s="504"/>
      <c r="I40" s="504"/>
      <c r="J40" s="504"/>
      <c r="K40" s="504"/>
      <c r="L40" s="504"/>
      <c r="M40" s="149"/>
      <c r="N40" s="6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13" customFormat="1" ht="20.25">
      <c r="A41" s="90"/>
      <c r="B41" s="90"/>
      <c r="C41" s="90"/>
      <c r="D41" s="37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  <c r="IV41" s="90"/>
    </row>
    <row r="42" spans="1:256" s="13" customFormat="1" ht="49.5" customHeight="1">
      <c r="A42" s="505" t="s">
        <v>122</v>
      </c>
      <c r="B42" s="506"/>
      <c r="C42" s="507" t="s">
        <v>40</v>
      </c>
      <c r="D42" s="507"/>
      <c r="E42" s="508" t="s">
        <v>47</v>
      </c>
      <c r="F42" s="508"/>
      <c r="G42" s="508"/>
      <c r="H42" s="509" t="s">
        <v>49</v>
      </c>
      <c r="I42" s="509"/>
      <c r="J42" s="509"/>
      <c r="K42" s="510" t="s">
        <v>43</v>
      </c>
      <c r="L42" s="510"/>
      <c r="M42" s="386"/>
      <c r="N42" s="511" t="s">
        <v>123</v>
      </c>
      <c r="O42" s="512"/>
      <c r="P42" s="512"/>
      <c r="Q42" s="513"/>
      <c r="R42" s="326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4"/>
    </row>
    <row r="43" spans="1:256" s="13" customFormat="1" ht="30" customHeight="1">
      <c r="A43" s="94"/>
      <c r="B43" s="6"/>
      <c r="C43" s="494"/>
      <c r="D43" s="495"/>
      <c r="E43" s="496"/>
      <c r="F43" s="514"/>
      <c r="G43" s="497"/>
      <c r="H43" s="496"/>
      <c r="I43" s="514"/>
      <c r="J43" s="497"/>
      <c r="K43" s="498">
        <f>DATEDIF(E43,H43,"d")</f>
        <v>0</v>
      </c>
      <c r="L43" s="499"/>
      <c r="M43" s="191"/>
      <c r="N43" s="515" t="s">
        <v>72</v>
      </c>
      <c r="O43" s="516"/>
      <c r="P43" s="516"/>
      <c r="Q43" s="517"/>
      <c r="R43" s="500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</row>
    <row r="44" spans="1:256" s="13" customFormat="1" ht="30" customHeight="1">
      <c r="A44" s="94"/>
      <c r="B44" s="6"/>
      <c r="C44" s="494"/>
      <c r="D44" s="495"/>
      <c r="E44" s="496"/>
      <c r="F44" s="514"/>
      <c r="G44" s="497"/>
      <c r="H44" s="496"/>
      <c r="I44" s="514"/>
      <c r="J44" s="497"/>
      <c r="K44" s="498">
        <f>DATEDIF(E44,H44,"d")</f>
        <v>0</v>
      </c>
      <c r="L44" s="499"/>
      <c r="M44" s="191"/>
      <c r="N44" s="518"/>
      <c r="O44" s="519"/>
      <c r="P44" s="519"/>
      <c r="Q44" s="520"/>
      <c r="R44" s="500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  <c r="IV44" s="94"/>
    </row>
    <row r="45" spans="1:256" s="4" customFormat="1" ht="30" customHeight="1">
      <c r="A45" s="94"/>
      <c r="B45" s="6"/>
      <c r="C45" s="494"/>
      <c r="D45" s="495"/>
      <c r="E45" s="496"/>
      <c r="F45" s="514"/>
      <c r="G45" s="497"/>
      <c r="H45" s="496"/>
      <c r="I45" s="514"/>
      <c r="J45" s="497"/>
      <c r="K45" s="498">
        <f>DATEDIF(E45,H45,"d")</f>
        <v>0</v>
      </c>
      <c r="L45" s="499"/>
      <c r="M45" s="191"/>
      <c r="N45" s="515" t="s">
        <v>73</v>
      </c>
      <c r="O45" s="516"/>
      <c r="P45" s="516"/>
      <c r="Q45" s="517"/>
      <c r="R45" s="521" t="e">
        <f>R43*100/R42</f>
        <v>#DIV/0!</v>
      </c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  <c r="IV45" s="94"/>
    </row>
    <row r="46" spans="1:256" s="13" customFormat="1" ht="30" customHeight="1">
      <c r="A46" s="94"/>
      <c r="B46" s="6"/>
      <c r="C46" s="494"/>
      <c r="D46" s="495"/>
      <c r="E46" s="496"/>
      <c r="F46" s="514"/>
      <c r="G46" s="497"/>
      <c r="H46" s="496"/>
      <c r="I46" s="514"/>
      <c r="J46" s="497"/>
      <c r="K46" s="498">
        <f>DATEDIF(E46,H46,"d")</f>
        <v>0</v>
      </c>
      <c r="L46" s="499"/>
      <c r="M46" s="191"/>
      <c r="N46" s="518"/>
      <c r="O46" s="519"/>
      <c r="P46" s="519"/>
      <c r="Q46" s="520"/>
      <c r="R46" s="521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  <c r="IV46" s="94"/>
    </row>
    <row r="47" spans="1:256" s="13" customFormat="1" ht="30" customHeight="1">
      <c r="A47" s="94"/>
      <c r="B47" s="376">
        <f>COUNT(C43:D47)</f>
        <v>0</v>
      </c>
      <c r="C47" s="494"/>
      <c r="D47" s="495"/>
      <c r="E47" s="496"/>
      <c r="F47" s="514"/>
      <c r="G47" s="497"/>
      <c r="H47" s="496"/>
      <c r="I47" s="514"/>
      <c r="J47" s="497"/>
      <c r="K47" s="498">
        <f>DATEDIF(E47,H47,"d")</f>
        <v>0</v>
      </c>
      <c r="L47" s="499"/>
      <c r="M47" s="378">
        <f>COUNTIF(K43:L47,"=0")</f>
        <v>5</v>
      </c>
      <c r="N47" s="378">
        <f>COUNTIF(K43:L47,"&lt;=25")</f>
        <v>5</v>
      </c>
      <c r="O47" s="378">
        <f>N47-M47</f>
        <v>0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  <c r="IV47" s="94"/>
    </row>
    <row r="48" spans="1:256" s="13" customFormat="1" ht="22.5" customHeight="1">
      <c r="A48" s="90"/>
      <c r="B48" s="90"/>
      <c r="C48" s="90"/>
      <c r="D48" s="379" t="s">
        <v>66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90"/>
      <c r="IT48" s="90"/>
      <c r="IU48" s="90"/>
      <c r="IV48" s="90"/>
    </row>
    <row r="49" spans="1:256" s="13" customFormat="1" ht="20.25">
      <c r="A49" s="90"/>
      <c r="B49" s="90"/>
      <c r="C49" s="90"/>
      <c r="D49" s="37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  <c r="IR49" s="90"/>
      <c r="IS49" s="90"/>
      <c r="IT49" s="90"/>
      <c r="IU49" s="90"/>
      <c r="IV49" s="90"/>
    </row>
    <row r="50" spans="1:19" s="94" customFormat="1" ht="49.5" customHeight="1">
      <c r="A50" s="505" t="s">
        <v>124</v>
      </c>
      <c r="B50" s="506"/>
      <c r="C50" s="507" t="s">
        <v>40</v>
      </c>
      <c r="D50" s="507"/>
      <c r="E50" s="508" t="s">
        <v>48</v>
      </c>
      <c r="F50" s="508"/>
      <c r="G50" s="508"/>
      <c r="H50" s="509" t="s">
        <v>45</v>
      </c>
      <c r="I50" s="509"/>
      <c r="J50" s="509"/>
      <c r="K50" s="510" t="s">
        <v>44</v>
      </c>
      <c r="L50" s="510"/>
      <c r="M50" s="387"/>
      <c r="N50" s="522" t="s">
        <v>125</v>
      </c>
      <c r="O50" s="522"/>
      <c r="P50" s="522"/>
      <c r="Q50" s="522"/>
      <c r="R50" s="164"/>
      <c r="S50" s="90"/>
    </row>
    <row r="51" spans="1:256" ht="30" customHeight="1">
      <c r="A51" s="372"/>
      <c r="B51" s="376">
        <f>COUNT(C51:D55)</f>
        <v>0</v>
      </c>
      <c r="C51" s="500"/>
      <c r="D51" s="500"/>
      <c r="E51" s="496"/>
      <c r="F51" s="514"/>
      <c r="G51" s="497"/>
      <c r="H51" s="496"/>
      <c r="I51" s="514"/>
      <c r="J51" s="497"/>
      <c r="K51" s="498">
        <f>DATEDIF(E51,H51,"d")</f>
        <v>0</v>
      </c>
      <c r="L51" s="499"/>
      <c r="M51" s="378">
        <f>COUNTIF(K51:L55,"=0")</f>
        <v>5</v>
      </c>
      <c r="N51" s="522" t="s">
        <v>74</v>
      </c>
      <c r="O51" s="522"/>
      <c r="P51" s="522"/>
      <c r="Q51" s="522"/>
      <c r="R51" s="523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4"/>
      <c r="IV51" s="94"/>
    </row>
    <row r="52" spans="1:256" s="13" customFormat="1" ht="30" customHeight="1">
      <c r="A52" s="372"/>
      <c r="B52" s="57"/>
      <c r="C52" s="500"/>
      <c r="D52" s="500"/>
      <c r="E52" s="496"/>
      <c r="F52" s="514"/>
      <c r="G52" s="497"/>
      <c r="H52" s="496"/>
      <c r="I52" s="514"/>
      <c r="J52" s="497"/>
      <c r="K52" s="498">
        <f>DATEDIF(E52,H52,"d")</f>
        <v>0</v>
      </c>
      <c r="L52" s="499"/>
      <c r="M52" s="378">
        <f>COUNTIF(K51:L55,"&lt;=20")</f>
        <v>5</v>
      </c>
      <c r="N52" s="522"/>
      <c r="O52" s="522"/>
      <c r="P52" s="522"/>
      <c r="Q52" s="522"/>
      <c r="R52" s="523"/>
      <c r="S52" s="90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</row>
    <row r="53" spans="1:256" s="13" customFormat="1" ht="30" customHeight="1">
      <c r="A53" s="372"/>
      <c r="B53" s="57"/>
      <c r="C53" s="500"/>
      <c r="D53" s="500"/>
      <c r="E53" s="496"/>
      <c r="F53" s="514"/>
      <c r="G53" s="497"/>
      <c r="H53" s="496"/>
      <c r="I53" s="514"/>
      <c r="J53" s="497"/>
      <c r="K53" s="498">
        <f>DATEDIF(E53,H53,"d")</f>
        <v>0</v>
      </c>
      <c r="L53" s="499"/>
      <c r="M53" s="378">
        <f>M52-M51</f>
        <v>0</v>
      </c>
      <c r="N53" s="522" t="s">
        <v>63</v>
      </c>
      <c r="O53" s="522"/>
      <c r="P53" s="522"/>
      <c r="Q53" s="522"/>
      <c r="R53" s="524" t="e">
        <f>R51*100/R50</f>
        <v>#DIV/0!</v>
      </c>
      <c r="S53" s="90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  <c r="IV53" s="94"/>
    </row>
    <row r="54" spans="1:256" s="13" customFormat="1" ht="30" customHeight="1">
      <c r="A54" s="372"/>
      <c r="B54" s="57"/>
      <c r="C54" s="500"/>
      <c r="D54" s="500"/>
      <c r="E54" s="496"/>
      <c r="F54" s="514"/>
      <c r="G54" s="497"/>
      <c r="H54" s="496"/>
      <c r="I54" s="514"/>
      <c r="J54" s="497"/>
      <c r="K54" s="498">
        <f>DATEDIF(E54,H54,"d")</f>
        <v>0</v>
      </c>
      <c r="L54" s="499"/>
      <c r="M54" s="372"/>
      <c r="N54" s="522"/>
      <c r="O54" s="522"/>
      <c r="P54" s="522"/>
      <c r="Q54" s="522"/>
      <c r="R54" s="524"/>
      <c r="S54" s="90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  <c r="IR54" s="94"/>
      <c r="IS54" s="94"/>
      <c r="IT54" s="94"/>
      <c r="IU54" s="94"/>
      <c r="IV54" s="94"/>
    </row>
    <row r="55" spans="1:256" s="13" customFormat="1" ht="30" customHeight="1">
      <c r="A55" s="372"/>
      <c r="C55" s="500"/>
      <c r="D55" s="500"/>
      <c r="E55" s="496"/>
      <c r="F55" s="514"/>
      <c r="G55" s="497"/>
      <c r="H55" s="496"/>
      <c r="I55" s="514"/>
      <c r="J55" s="497"/>
      <c r="K55" s="498">
        <f>DATEDIF(E55,H55,"d")</f>
        <v>0</v>
      </c>
      <c r="L55" s="499"/>
      <c r="N55" s="378"/>
      <c r="O55" s="378"/>
      <c r="P55" s="94"/>
      <c r="Q55" s="94"/>
      <c r="R55" s="94"/>
      <c r="S55" s="90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13" customFormat="1" ht="20.25">
      <c r="A56" s="92"/>
      <c r="B56" s="92"/>
      <c r="C56" s="90"/>
      <c r="D56" s="379"/>
      <c r="E56" s="90"/>
      <c r="F56" s="90"/>
      <c r="G56" s="90"/>
      <c r="H56" s="90"/>
      <c r="I56" s="90"/>
      <c r="J56" s="90"/>
      <c r="K56" s="90"/>
      <c r="L56" s="90"/>
      <c r="M56" s="92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  <c r="IV56" s="90"/>
    </row>
    <row r="57" spans="1:256" s="13" customFormat="1" ht="20.25">
      <c r="A57" s="92"/>
      <c r="B57" s="92"/>
      <c r="C57" s="90"/>
      <c r="D57" s="379"/>
      <c r="E57" s="90"/>
      <c r="F57" s="90"/>
      <c r="G57" s="90"/>
      <c r="H57" s="90"/>
      <c r="I57" s="90"/>
      <c r="J57" s="90"/>
      <c r="K57" s="90"/>
      <c r="L57" s="90"/>
      <c r="M57" s="92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  <c r="IV57" s="90"/>
    </row>
    <row r="58" spans="2:4" s="13" customFormat="1" ht="20.25">
      <c r="B58" s="528" t="s">
        <v>26</v>
      </c>
      <c r="C58" s="528"/>
      <c r="D58" s="528"/>
    </row>
    <row r="59" spans="2:18" s="13" customFormat="1" ht="23.25">
      <c r="B59" s="453"/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388"/>
      <c r="N59" s="525" t="s">
        <v>75</v>
      </c>
      <c r="O59" s="526"/>
      <c r="P59" s="527"/>
      <c r="Q59" s="389"/>
      <c r="R59" s="390"/>
    </row>
    <row r="60" spans="2:18" s="13" customFormat="1" ht="23.25">
      <c r="B60" s="453"/>
      <c r="C60" s="453"/>
      <c r="D60" s="453"/>
      <c r="E60" s="453"/>
      <c r="F60" s="453"/>
      <c r="G60" s="453"/>
      <c r="H60" s="453"/>
      <c r="I60" s="453"/>
      <c r="J60" s="453"/>
      <c r="K60" s="453"/>
      <c r="L60" s="453"/>
      <c r="M60" s="388"/>
      <c r="N60" s="391" t="s">
        <v>27</v>
      </c>
      <c r="O60" s="407"/>
      <c r="P60" s="392" t="s">
        <v>76</v>
      </c>
      <c r="Q60" s="393"/>
      <c r="R60" s="393"/>
    </row>
    <row r="61" spans="2:18" s="13" customFormat="1" ht="23.25">
      <c r="B61" s="453"/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388"/>
      <c r="N61" s="394" t="s">
        <v>77</v>
      </c>
      <c r="O61" s="408"/>
      <c r="P61" s="395" t="s">
        <v>76</v>
      </c>
      <c r="Q61" s="396" t="e">
        <f>O61*100/O60</f>
        <v>#DIV/0!</v>
      </c>
      <c r="R61" s="393"/>
    </row>
    <row r="62" spans="2:18" s="13" customFormat="1" ht="23.25">
      <c r="B62" s="453"/>
      <c r="C62" s="453"/>
      <c r="D62" s="453"/>
      <c r="E62" s="453"/>
      <c r="F62" s="453"/>
      <c r="G62" s="453"/>
      <c r="H62" s="453"/>
      <c r="I62" s="453"/>
      <c r="J62" s="453"/>
      <c r="K62" s="453"/>
      <c r="L62" s="453"/>
      <c r="M62" s="388"/>
      <c r="N62" s="397" t="s">
        <v>78</v>
      </c>
      <c r="O62" s="408"/>
      <c r="P62" s="395" t="s">
        <v>76</v>
      </c>
      <c r="Q62" s="398" t="e">
        <f>O62*100/O60</f>
        <v>#DIV/0!</v>
      </c>
      <c r="R62" s="389"/>
    </row>
    <row r="63" spans="2:18" s="13" customFormat="1" ht="23.25">
      <c r="B63" s="453"/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388"/>
      <c r="N63" s="399"/>
      <c r="O63" s="389"/>
      <c r="P63" s="389"/>
      <c r="Q63" s="389"/>
      <c r="R63" s="389"/>
    </row>
    <row r="64" spans="2:18" s="13" customFormat="1" ht="23.25">
      <c r="B64" s="453"/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388"/>
      <c r="N64" s="400" t="s">
        <v>79</v>
      </c>
      <c r="O64" s="401"/>
      <c r="P64" s="402"/>
      <c r="Q64" s="403"/>
      <c r="R64" s="403"/>
    </row>
    <row r="65" spans="2:16" s="13" customFormat="1" ht="23.25">
      <c r="B65" s="453"/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388"/>
      <c r="N65" s="397" t="s">
        <v>27</v>
      </c>
      <c r="O65" s="409"/>
      <c r="P65" s="395" t="s">
        <v>76</v>
      </c>
    </row>
    <row r="66" spans="2:18" s="13" customFormat="1" ht="23.25">
      <c r="B66" s="528" t="s">
        <v>66</v>
      </c>
      <c r="C66" s="528"/>
      <c r="D66" s="528"/>
      <c r="E66" s="528"/>
      <c r="F66" s="528"/>
      <c r="G66" s="528"/>
      <c r="H66" s="528"/>
      <c r="I66" s="528"/>
      <c r="J66" s="528"/>
      <c r="K66" s="15"/>
      <c r="L66" s="15"/>
      <c r="M66" s="15"/>
      <c r="N66" s="394" t="s">
        <v>77</v>
      </c>
      <c r="O66" s="408"/>
      <c r="P66" s="395" t="s">
        <v>76</v>
      </c>
      <c r="Q66" s="404" t="e">
        <f>O66*100/O65</f>
        <v>#DIV/0!</v>
      </c>
      <c r="R66" s="393"/>
    </row>
    <row r="67" spans="1:256" ht="23.25">
      <c r="A67" s="13"/>
      <c r="B67" s="147"/>
      <c r="C67" s="147"/>
      <c r="D67" s="147"/>
      <c r="E67" s="147"/>
      <c r="F67" s="147"/>
      <c r="G67" s="147"/>
      <c r="H67" s="147"/>
      <c r="I67" s="15"/>
      <c r="J67" s="15"/>
      <c r="K67" s="15"/>
      <c r="L67" s="15"/>
      <c r="M67" s="15"/>
      <c r="N67" s="397" t="s">
        <v>78</v>
      </c>
      <c r="O67" s="408"/>
      <c r="P67" s="395" t="s">
        <v>76</v>
      </c>
      <c r="Q67" s="405" t="e">
        <f>O67*100/O65</f>
        <v>#DIV/0!</v>
      </c>
      <c r="R67" s="40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ht="20.25">
      <c r="A68" s="4"/>
      <c r="B68" s="67" t="s">
        <v>10</v>
      </c>
      <c r="C68" s="59"/>
      <c r="D68" s="59"/>
      <c r="E68" s="59"/>
      <c r="F68" s="59"/>
      <c r="G68" s="59"/>
      <c r="H68" s="59"/>
      <c r="I68" s="59"/>
      <c r="J68" s="4"/>
      <c r="K68" s="4"/>
      <c r="L68" s="4"/>
      <c r="M68" s="4"/>
      <c r="N68" s="13"/>
      <c r="O68" s="13"/>
      <c r="P68" s="13"/>
      <c r="Q68" s="13"/>
      <c r="R68" s="13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20.25">
      <c r="A69" s="13"/>
      <c r="B69" s="453"/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38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ht="20.25">
      <c r="A70" s="13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388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ht="20.25">
      <c r="A71" s="13"/>
      <c r="B71" s="453"/>
      <c r="C71" s="453"/>
      <c r="D71" s="453"/>
      <c r="E71" s="453"/>
      <c r="F71" s="453"/>
      <c r="G71" s="453"/>
      <c r="H71" s="453"/>
      <c r="I71" s="453"/>
      <c r="J71" s="453"/>
      <c r="K71" s="453"/>
      <c r="L71" s="453"/>
      <c r="M71" s="388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ht="20.25">
      <c r="A72" s="13"/>
      <c r="B72" s="453"/>
      <c r="C72" s="453"/>
      <c r="D72" s="453"/>
      <c r="E72" s="453"/>
      <c r="F72" s="453"/>
      <c r="G72" s="453"/>
      <c r="H72" s="453"/>
      <c r="I72" s="453"/>
      <c r="J72" s="453"/>
      <c r="K72" s="453"/>
      <c r="L72" s="453"/>
      <c r="M72" s="388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ht="20.25">
      <c r="A73" s="13"/>
      <c r="B73" s="453"/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388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ht="20.25">
      <c r="A74" s="13"/>
      <c r="B74" s="453"/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388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ht="20.25">
      <c r="A75" s="13"/>
      <c r="B75" s="453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388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ht="20.25">
      <c r="A76" s="13"/>
      <c r="B76" s="528" t="s">
        <v>66</v>
      </c>
      <c r="C76" s="528"/>
      <c r="D76" s="528"/>
      <c r="E76" s="528"/>
      <c r="F76" s="528"/>
      <c r="G76" s="528"/>
      <c r="H76" s="528"/>
      <c r="I76" s="528"/>
      <c r="J76" s="528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</sheetData>
  <sheetProtection password="DF4A" sheet="1"/>
  <mergeCells count="168">
    <mergeCell ref="N59:P59"/>
    <mergeCell ref="B66:J66"/>
    <mergeCell ref="B69:L75"/>
    <mergeCell ref="B76:J76"/>
    <mergeCell ref="C55:D55"/>
    <mergeCell ref="E55:G55"/>
    <mergeCell ref="H55:J55"/>
    <mergeCell ref="K55:L55"/>
    <mergeCell ref="B58:D58"/>
    <mergeCell ref="B59:L65"/>
    <mergeCell ref="C53:D53"/>
    <mergeCell ref="E53:G53"/>
    <mergeCell ref="H53:J53"/>
    <mergeCell ref="K53:L53"/>
    <mergeCell ref="N53:Q54"/>
    <mergeCell ref="R53:R54"/>
    <mergeCell ref="C54:D54"/>
    <mergeCell ref="E54:G54"/>
    <mergeCell ref="H54:J54"/>
    <mergeCell ref="K54:L54"/>
    <mergeCell ref="C51:D51"/>
    <mergeCell ref="E51:G51"/>
    <mergeCell ref="H51:J51"/>
    <mergeCell ref="K51:L51"/>
    <mergeCell ref="N51:Q52"/>
    <mergeCell ref="R51:R52"/>
    <mergeCell ref="C52:D52"/>
    <mergeCell ref="E52:G52"/>
    <mergeCell ref="H52:J52"/>
    <mergeCell ref="K52:L52"/>
    <mergeCell ref="A50:B50"/>
    <mergeCell ref="C50:D50"/>
    <mergeCell ref="E50:G50"/>
    <mergeCell ref="H50:J50"/>
    <mergeCell ref="K50:L50"/>
    <mergeCell ref="N50:Q50"/>
    <mergeCell ref="R45:R46"/>
    <mergeCell ref="C46:D46"/>
    <mergeCell ref="E46:G46"/>
    <mergeCell ref="H46:J46"/>
    <mergeCell ref="K46:L46"/>
    <mergeCell ref="C47:D47"/>
    <mergeCell ref="E47:G47"/>
    <mergeCell ref="H47:J47"/>
    <mergeCell ref="K47:L47"/>
    <mergeCell ref="R43:R44"/>
    <mergeCell ref="C44:D44"/>
    <mergeCell ref="E44:G44"/>
    <mergeCell ref="H44:J44"/>
    <mergeCell ref="K44:L44"/>
    <mergeCell ref="C45:D45"/>
    <mergeCell ref="E45:G45"/>
    <mergeCell ref="H45:J45"/>
    <mergeCell ref="K45:L45"/>
    <mergeCell ref="N45:Q46"/>
    <mergeCell ref="N42:Q42"/>
    <mergeCell ref="C43:D43"/>
    <mergeCell ref="E43:G43"/>
    <mergeCell ref="H43:J43"/>
    <mergeCell ref="K43:L43"/>
    <mergeCell ref="N43:Q44"/>
    <mergeCell ref="A40:B40"/>
    <mergeCell ref="C40:L40"/>
    <mergeCell ref="A42:B42"/>
    <mergeCell ref="C42:D42"/>
    <mergeCell ref="E42:G42"/>
    <mergeCell ref="H42:J42"/>
    <mergeCell ref="K42:L42"/>
    <mergeCell ref="S36:T36"/>
    <mergeCell ref="C37:D37"/>
    <mergeCell ref="E37:F37"/>
    <mergeCell ref="G37:H37"/>
    <mergeCell ref="I37:J37"/>
    <mergeCell ref="O37:P37"/>
    <mergeCell ref="Q37:R37"/>
    <mergeCell ref="S37:T37"/>
    <mergeCell ref="C36:D36"/>
    <mergeCell ref="E36:F36"/>
    <mergeCell ref="G36:H36"/>
    <mergeCell ref="I36:J36"/>
    <mergeCell ref="O36:P36"/>
    <mergeCell ref="Q36:R36"/>
    <mergeCell ref="S34:T34"/>
    <mergeCell ref="C33:D33"/>
    <mergeCell ref="E33:F33"/>
    <mergeCell ref="E35:F35"/>
    <mergeCell ref="G35:H35"/>
    <mergeCell ref="I35:J35"/>
    <mergeCell ref="S35:T35"/>
    <mergeCell ref="C34:D34"/>
    <mergeCell ref="E34:F34"/>
    <mergeCell ref="G34:H34"/>
    <mergeCell ref="I34:J34"/>
    <mergeCell ref="O34:P34"/>
    <mergeCell ref="Q34:R34"/>
    <mergeCell ref="G33:H33"/>
    <mergeCell ref="I33:J33"/>
    <mergeCell ref="O33:P33"/>
    <mergeCell ref="Q33:R33"/>
    <mergeCell ref="C31:J31"/>
    <mergeCell ref="N31:T31"/>
    <mergeCell ref="Q32:R32"/>
    <mergeCell ref="S32:T32"/>
    <mergeCell ref="S33:T33"/>
    <mergeCell ref="A32:B32"/>
    <mergeCell ref="C32:D32"/>
    <mergeCell ref="E32:F32"/>
    <mergeCell ref="G32:H32"/>
    <mergeCell ref="I32:J32"/>
    <mergeCell ref="O32:P32"/>
    <mergeCell ref="S27:T27"/>
    <mergeCell ref="C28:D28"/>
    <mergeCell ref="E28:F28"/>
    <mergeCell ref="G28:H28"/>
    <mergeCell ref="I28:J28"/>
    <mergeCell ref="O28:P28"/>
    <mergeCell ref="Q28:R28"/>
    <mergeCell ref="S28:T28"/>
    <mergeCell ref="C27:D27"/>
    <mergeCell ref="E27:F27"/>
    <mergeCell ref="G27:H27"/>
    <mergeCell ref="I27:J27"/>
    <mergeCell ref="O27:P27"/>
    <mergeCell ref="Q27:R27"/>
    <mergeCell ref="S25:T25"/>
    <mergeCell ref="C26:D26"/>
    <mergeCell ref="E26:F26"/>
    <mergeCell ref="G26:H26"/>
    <mergeCell ref="I26:J26"/>
    <mergeCell ref="O26:P26"/>
    <mergeCell ref="Q26:R26"/>
    <mergeCell ref="S26:T26"/>
    <mergeCell ref="C25:D25"/>
    <mergeCell ref="E25:F25"/>
    <mergeCell ref="G25:H25"/>
    <mergeCell ref="I25:J25"/>
    <mergeCell ref="O25:P25"/>
    <mergeCell ref="Q25:R25"/>
    <mergeCell ref="S23:T23"/>
    <mergeCell ref="C24:D24"/>
    <mergeCell ref="E24:F24"/>
    <mergeCell ref="G24:H24"/>
    <mergeCell ref="I24:J24"/>
    <mergeCell ref="O24:P24"/>
    <mergeCell ref="Q24:R24"/>
    <mergeCell ref="S24:T24"/>
    <mergeCell ref="D20:I20"/>
    <mergeCell ref="C22:J22"/>
    <mergeCell ref="N22:T22"/>
    <mergeCell ref="A23:B23"/>
    <mergeCell ref="C23:D23"/>
    <mergeCell ref="E23:F23"/>
    <mergeCell ref="G23:H23"/>
    <mergeCell ref="I23:J23"/>
    <mergeCell ref="O23:P23"/>
    <mergeCell ref="Q23:R23"/>
    <mergeCell ref="B11:C11"/>
    <mergeCell ref="B12:C12"/>
    <mergeCell ref="A16:B16"/>
    <mergeCell ref="C16:L16"/>
    <mergeCell ref="D18:I18"/>
    <mergeCell ref="D19:I19"/>
    <mergeCell ref="D1:K1"/>
    <mergeCell ref="D7:I7"/>
    <mergeCell ref="B8:C8"/>
    <mergeCell ref="K8:L8"/>
    <mergeCell ref="B9:C9"/>
    <mergeCell ref="B10:C10"/>
  </mergeCells>
  <printOptions/>
  <pageMargins left="0.4330708661417323" right="0.31496062992125984" top="0.42" bottom="0.34" header="0.31496062992125984" footer="0.24"/>
  <pageSetup fitToHeight="0" fitToWidth="1" horizontalDpi="600" verticalDpi="600" orientation="landscape" scale="48" r:id="rId4"/>
  <headerFooter>
    <oddFooter>&amp;R&amp;P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50" zoomScalePageLayoutView="0" workbookViewId="0" topLeftCell="A21">
      <selection activeCell="J28" sqref="J28"/>
    </sheetView>
  </sheetViews>
  <sheetFormatPr defaultColWidth="11.140625" defaultRowHeight="15"/>
  <cols>
    <col min="1" max="1" width="11.140625" style="90" customWidth="1"/>
    <col min="2" max="2" width="12.421875" style="90" customWidth="1"/>
    <col min="3" max="3" width="3.00390625" style="90" customWidth="1"/>
    <col min="4" max="4" width="11.28125" style="90" customWidth="1"/>
    <col min="5" max="8" width="10.7109375" style="90" customWidth="1"/>
    <col min="9" max="9" width="11.7109375" style="90" customWidth="1"/>
    <col min="10" max="10" width="14.28125" style="90" customWidth="1"/>
    <col min="11" max="11" width="12.421875" style="90" customWidth="1"/>
    <col min="12" max="12" width="13.00390625" style="90" customWidth="1"/>
    <col min="13" max="13" width="13.28125" style="90" customWidth="1"/>
    <col min="14" max="255" width="7.00390625" style="90" customWidth="1"/>
    <col min="256" max="16384" width="11.140625" style="90" customWidth="1"/>
  </cols>
  <sheetData>
    <row r="1" spans="1:12" s="59" customFormat="1" ht="29.25" customHeight="1">
      <c r="A1" s="75" t="s">
        <v>29</v>
      </c>
      <c r="B1" s="76">
        <v>3.5</v>
      </c>
      <c r="C1" s="64" t="s">
        <v>0</v>
      </c>
      <c r="D1" s="529" t="s">
        <v>80</v>
      </c>
      <c r="E1" s="530"/>
      <c r="F1" s="530"/>
      <c r="G1" s="530"/>
      <c r="H1" s="530"/>
      <c r="I1" s="530"/>
      <c r="J1" s="530"/>
      <c r="K1" s="530"/>
      <c r="L1" s="77"/>
    </row>
    <row r="2" spans="1:11" s="59" customFormat="1" ht="24.75" customHeight="1">
      <c r="A2" s="75" t="s">
        <v>1</v>
      </c>
      <c r="B2" s="78"/>
      <c r="C2" s="64" t="s">
        <v>0</v>
      </c>
      <c r="D2" s="165">
        <v>3</v>
      </c>
      <c r="E2" s="79"/>
      <c r="F2" s="79"/>
      <c r="G2" s="79"/>
      <c r="H2" s="79"/>
      <c r="I2" s="79"/>
      <c r="J2" s="79"/>
      <c r="K2" s="79"/>
    </row>
    <row r="3" spans="1:11" s="59" customFormat="1" ht="24.75" customHeight="1">
      <c r="A3" s="75" t="s">
        <v>2</v>
      </c>
      <c r="B3" s="78"/>
      <c r="C3" s="64" t="s">
        <v>0</v>
      </c>
      <c r="D3" s="66" t="e">
        <f>IF(E5=1,"N/A",L11)</f>
        <v>#DIV/0!</v>
      </c>
      <c r="E3" s="79"/>
      <c r="F3" s="79"/>
      <c r="G3" s="79"/>
      <c r="H3" s="79"/>
      <c r="I3" s="79"/>
      <c r="J3" s="69"/>
      <c r="K3" s="79"/>
    </row>
    <row r="4" spans="1:11" s="59" customFormat="1" ht="24.75" customHeight="1">
      <c r="A4" s="58" t="s">
        <v>3</v>
      </c>
      <c r="B4" s="78"/>
      <c r="C4" s="64" t="s">
        <v>0</v>
      </c>
      <c r="D4" s="80" t="e">
        <f>IF(D5="N/A","N/A",IF(D5&gt;=4.5,"ดีมาก",IF(D5&gt;=3.5,"ดี",IF(D5&gt;=2.5,"ปานกลาง",IF(D5&gt;=1.5,"ต่ำ","ต่ำมาก")))))</f>
        <v>#DIV/0!</v>
      </c>
      <c r="E4" s="79"/>
      <c r="F4" s="79"/>
      <c r="G4" s="79"/>
      <c r="H4" s="79"/>
      <c r="I4" s="79"/>
      <c r="J4" s="79"/>
      <c r="K4" s="79"/>
    </row>
    <row r="5" spans="1:6" s="59" customFormat="1" ht="24.75" customHeight="1">
      <c r="A5" s="65" t="s">
        <v>4</v>
      </c>
      <c r="B5" s="81"/>
      <c r="C5" s="64" t="s">
        <v>0</v>
      </c>
      <c r="D5" s="66" t="e">
        <f>IF(E5=1,1,L11)</f>
        <v>#DIV/0!</v>
      </c>
      <c r="E5" s="7"/>
      <c r="F5" s="12" t="s">
        <v>5</v>
      </c>
    </row>
    <row r="6" spans="1:6" s="59" customFormat="1" ht="22.5" customHeight="1">
      <c r="A6" s="6"/>
      <c r="C6" s="2"/>
      <c r="D6" s="5"/>
      <c r="F6" s="12"/>
    </row>
    <row r="7" spans="1:256" s="84" customFormat="1" ht="24.75" customHeight="1">
      <c r="A7" s="82"/>
      <c r="B7" s="83"/>
      <c r="C7" s="2"/>
      <c r="D7" s="462" t="s">
        <v>6</v>
      </c>
      <c r="E7" s="463"/>
      <c r="F7" s="463"/>
      <c r="G7" s="463"/>
      <c r="H7" s="463"/>
      <c r="I7" s="464"/>
      <c r="J7" s="82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s="84" customFormat="1" ht="24.75" customHeight="1">
      <c r="A8" s="82"/>
      <c r="B8" s="465" t="s">
        <v>7</v>
      </c>
      <c r="C8" s="465"/>
      <c r="D8" s="85" t="s">
        <v>9</v>
      </c>
      <c r="E8" s="166">
        <v>1</v>
      </c>
      <c r="F8" s="166">
        <v>2</v>
      </c>
      <c r="G8" s="166">
        <v>3</v>
      </c>
      <c r="H8" s="166">
        <v>4</v>
      </c>
      <c r="I8" s="166">
        <v>5</v>
      </c>
      <c r="J8" s="235" t="s">
        <v>2</v>
      </c>
      <c r="K8" s="531" t="s">
        <v>8</v>
      </c>
      <c r="L8" s="531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12" s="84" customFormat="1" ht="30.75" customHeight="1" hidden="1">
      <c r="A9" s="82"/>
      <c r="B9" s="532" t="s">
        <v>126</v>
      </c>
      <c r="C9" s="533"/>
      <c r="D9" s="330"/>
      <c r="E9" s="334">
        <v>70</v>
      </c>
      <c r="F9" s="334">
        <v>75</v>
      </c>
      <c r="G9" s="334">
        <v>80</v>
      </c>
      <c r="H9" s="334">
        <v>85</v>
      </c>
      <c r="I9" s="334">
        <v>90</v>
      </c>
      <c r="J9" s="331"/>
      <c r="K9" s="332"/>
      <c r="L9" s="333">
        <f>K9*D9/100</f>
        <v>0</v>
      </c>
    </row>
    <row r="10" spans="1:12" s="84" customFormat="1" ht="30.75" customHeight="1">
      <c r="A10" s="82"/>
      <c r="B10" s="534" t="s">
        <v>81</v>
      </c>
      <c r="C10" s="534"/>
      <c r="D10" s="167">
        <v>100</v>
      </c>
      <c r="E10" s="335">
        <v>70</v>
      </c>
      <c r="F10" s="335">
        <v>75</v>
      </c>
      <c r="G10" s="335">
        <v>80</v>
      </c>
      <c r="H10" s="335">
        <v>85</v>
      </c>
      <c r="I10" s="335">
        <v>90</v>
      </c>
      <c r="J10" s="168" t="e">
        <f>J27</f>
        <v>#DIV/0!</v>
      </c>
      <c r="K10" s="71" t="e">
        <f>IF(J10&gt;=I10,5,IF(J10&gt;=H10,4+((J10-H10)/(I10-H10)),IF(J10&gt;=G10,3+((J10-G10)/(H10-G10)),IF(J10&gt;=F10,2+((J10-F10)/(G10-F10)),IF(J10&gt;=E10,1+((J10-E10)/(F10-E10)),1)))))</f>
        <v>#DIV/0!</v>
      </c>
      <c r="L10" s="86" t="e">
        <f>K10*D10/100</f>
        <v>#DIV/0!</v>
      </c>
    </row>
    <row r="11" spans="1:12" s="84" customFormat="1" ht="30.75" customHeight="1">
      <c r="A11" s="82"/>
      <c r="C11" s="2"/>
      <c r="D11" s="87">
        <f>SUM(D9:D10)</f>
        <v>100</v>
      </c>
      <c r="E11" s="11"/>
      <c r="F11" s="11"/>
      <c r="G11" s="11"/>
      <c r="H11" s="11"/>
      <c r="I11" s="11"/>
      <c r="J11" s="291"/>
      <c r="K11" s="88"/>
      <c r="L11" s="89" t="e">
        <f>SUM(L9:L10)</f>
        <v>#DIV/0!</v>
      </c>
    </row>
    <row r="12" spans="1:256" s="84" customFormat="1" ht="24.75" customHeight="1">
      <c r="A12" s="8"/>
      <c r="B12" s="90"/>
      <c r="C12" s="56"/>
      <c r="D12" s="74"/>
      <c r="E12" s="91"/>
      <c r="F12" s="9"/>
      <c r="G12" s="9"/>
      <c r="H12" s="9"/>
      <c r="I12" s="9"/>
      <c r="J12" s="9"/>
      <c r="K12" s="9"/>
      <c r="L12" s="92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s="84" customFormat="1" ht="24.75" customHeight="1" hidden="1">
      <c r="A13" s="535" t="s">
        <v>82</v>
      </c>
      <c r="B13" s="535"/>
      <c r="C13" s="535"/>
      <c r="D13" s="169"/>
      <c r="E13" s="170"/>
      <c r="F13" s="3"/>
      <c r="G13" s="3"/>
      <c r="H13" s="3"/>
      <c r="I13" s="3"/>
      <c r="J13" s="3"/>
      <c r="K13" s="3"/>
      <c r="L13" s="171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84" customFormat="1" ht="30.75" customHeight="1" hidden="1">
      <c r="A14" s="536" t="s">
        <v>56</v>
      </c>
      <c r="B14" s="537"/>
      <c r="C14" s="538" t="s">
        <v>127</v>
      </c>
      <c r="D14" s="539"/>
      <c r="E14" s="539"/>
      <c r="F14" s="539"/>
      <c r="G14" s="539"/>
      <c r="H14" s="539"/>
      <c r="I14" s="539"/>
      <c r="J14" s="539"/>
      <c r="K14" s="539"/>
      <c r="L14" s="539"/>
      <c r="M14" s="73"/>
      <c r="N14" s="59" t="s">
        <v>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0.25" hidden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s="3" customFormat="1" ht="54.75" customHeight="1" hidden="1">
      <c r="A16" s="94"/>
      <c r="B16" s="94"/>
      <c r="C16" s="94"/>
      <c r="D16" s="478" t="s">
        <v>83</v>
      </c>
      <c r="E16" s="479"/>
      <c r="F16" s="479"/>
      <c r="G16" s="479"/>
      <c r="H16" s="479"/>
      <c r="I16" s="480"/>
      <c r="J16" s="327"/>
      <c r="K16" s="72"/>
      <c r="L16" s="148">
        <v>0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spans="1:256" s="93" customFormat="1" ht="55.5" customHeight="1" hidden="1">
      <c r="A17" s="94"/>
      <c r="B17" s="94"/>
      <c r="C17" s="94"/>
      <c r="D17" s="478" t="s">
        <v>84</v>
      </c>
      <c r="E17" s="479"/>
      <c r="F17" s="479"/>
      <c r="G17" s="479"/>
      <c r="H17" s="479"/>
      <c r="I17" s="480"/>
      <c r="J17" s="327"/>
      <c r="K17" s="72"/>
      <c r="L17" s="148">
        <v>0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</row>
    <row r="18" spans="4:11" s="94" customFormat="1" ht="54.75" customHeight="1" hidden="1">
      <c r="D18" s="478" t="s">
        <v>85</v>
      </c>
      <c r="E18" s="479"/>
      <c r="F18" s="479"/>
      <c r="G18" s="479"/>
      <c r="H18" s="479"/>
      <c r="I18" s="480"/>
      <c r="J18" s="146" t="e">
        <f>J17*100/J21</f>
        <v>#DIV/0!</v>
      </c>
      <c r="K18" s="72"/>
    </row>
    <row r="19" spans="1:256" s="93" customFormat="1" ht="57.75" customHeight="1" hidden="1">
      <c r="A19" s="94"/>
      <c r="B19" s="94"/>
      <c r="C19" s="94"/>
      <c r="D19" s="478" t="s">
        <v>86</v>
      </c>
      <c r="E19" s="479"/>
      <c r="F19" s="479"/>
      <c r="G19" s="479"/>
      <c r="H19" s="479"/>
      <c r="I19" s="480"/>
      <c r="J19" s="327"/>
      <c r="K19" s="172" t="e">
        <f>J19*100/J21</f>
        <v>#DIV/0!</v>
      </c>
      <c r="L19" s="540" t="s">
        <v>87</v>
      </c>
      <c r="M19" s="541"/>
      <c r="N19" s="541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1:256" s="93" customFormat="1" ht="39.75" customHeight="1" hidden="1">
      <c r="A20" s="94"/>
      <c r="B20" s="94"/>
      <c r="C20" s="94"/>
      <c r="D20" s="478" t="s">
        <v>88</v>
      </c>
      <c r="E20" s="479"/>
      <c r="F20" s="479"/>
      <c r="G20" s="479"/>
      <c r="H20" s="479"/>
      <c r="I20" s="480"/>
      <c r="J20" s="234">
        <f>J16-(J17+J19)</f>
        <v>0</v>
      </c>
      <c r="K20" s="72"/>
      <c r="L20" s="148">
        <v>0</v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spans="1:256" s="93" customFormat="1" ht="24.75" customHeight="1">
      <c r="A21" s="94"/>
      <c r="B21" s="94"/>
      <c r="C21" s="94"/>
      <c r="D21" s="174"/>
      <c r="E21" s="174"/>
      <c r="F21" s="174"/>
      <c r="G21" s="174"/>
      <c r="H21" s="174"/>
      <c r="I21" s="174"/>
      <c r="J21" s="175">
        <f>J16-J20</f>
        <v>0</v>
      </c>
      <c r="K21" s="70"/>
      <c r="L21" s="148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</row>
    <row r="22" spans="1:256" ht="30" customHeight="1">
      <c r="A22" s="542" t="s">
        <v>81</v>
      </c>
      <c r="B22" s="542"/>
      <c r="C22" s="542"/>
      <c r="D22" s="68"/>
      <c r="E22" s="68"/>
      <c r="F22" s="68"/>
      <c r="G22" s="68"/>
      <c r="H22" s="68"/>
      <c r="I22" s="68"/>
      <c r="J22" s="68"/>
      <c r="K22" s="68"/>
      <c r="L22" s="7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97" customFormat="1" ht="30" customHeight="1">
      <c r="A23" s="536" t="s">
        <v>58</v>
      </c>
      <c r="B23" s="537"/>
      <c r="C23" s="538" t="s">
        <v>127</v>
      </c>
      <c r="D23" s="538"/>
      <c r="E23" s="538"/>
      <c r="F23" s="538"/>
      <c r="G23" s="538"/>
      <c r="H23" s="538"/>
      <c r="I23" s="538"/>
      <c r="J23" s="538"/>
      <c r="K23" s="538"/>
      <c r="L23" s="538"/>
      <c r="M23" s="149"/>
      <c r="N23" s="6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97" customFormat="1" ht="20.25">
      <c r="A24" s="8"/>
      <c r="B24" s="90"/>
      <c r="C24" s="56"/>
      <c r="D24" s="98"/>
      <c r="E24" s="9"/>
      <c r="F24" s="9"/>
      <c r="G24" s="10"/>
      <c r="H24" s="10"/>
      <c r="I24" s="9"/>
      <c r="J24" s="9"/>
      <c r="K24" s="9"/>
      <c r="L24" s="9"/>
      <c r="M24" s="9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</row>
    <row r="25" spans="1:256" s="3" customFormat="1" ht="53.25" customHeight="1">
      <c r="A25" s="94"/>
      <c r="B25" s="94"/>
      <c r="C25" s="94"/>
      <c r="D25" s="478" t="s">
        <v>89</v>
      </c>
      <c r="E25" s="479"/>
      <c r="F25" s="479"/>
      <c r="G25" s="479"/>
      <c r="H25" s="479"/>
      <c r="I25" s="480"/>
      <c r="J25" s="164"/>
      <c r="K25" s="72"/>
      <c r="L25" s="148">
        <v>0</v>
      </c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</row>
    <row r="26" spans="1:256" s="93" customFormat="1" ht="53.25" customHeight="1">
      <c r="A26" s="94"/>
      <c r="B26" s="94"/>
      <c r="C26" s="94"/>
      <c r="D26" s="478" t="s">
        <v>84</v>
      </c>
      <c r="E26" s="479"/>
      <c r="F26" s="479"/>
      <c r="G26" s="479"/>
      <c r="H26" s="479"/>
      <c r="I26" s="480"/>
      <c r="J26" s="164"/>
      <c r="K26" s="72"/>
      <c r="L26" s="148">
        <v>0</v>
      </c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4"/>
    </row>
    <row r="27" spans="4:11" s="94" customFormat="1" ht="52.5" customHeight="1">
      <c r="D27" s="478" t="s">
        <v>53</v>
      </c>
      <c r="E27" s="479"/>
      <c r="F27" s="479"/>
      <c r="G27" s="479"/>
      <c r="H27" s="479"/>
      <c r="I27" s="480"/>
      <c r="J27" s="146" t="e">
        <f>J26*100/J30</f>
        <v>#DIV/0!</v>
      </c>
      <c r="K27" s="72"/>
    </row>
    <row r="28" spans="1:256" s="93" customFormat="1" ht="53.25" customHeight="1">
      <c r="A28" s="94"/>
      <c r="B28" s="94"/>
      <c r="C28" s="94"/>
      <c r="D28" s="478" t="s">
        <v>86</v>
      </c>
      <c r="E28" s="479"/>
      <c r="F28" s="479"/>
      <c r="G28" s="479"/>
      <c r="H28" s="479"/>
      <c r="I28" s="480"/>
      <c r="J28" s="164"/>
      <c r="K28" s="172" t="e">
        <f>J28*100/J30</f>
        <v>#DIV/0!</v>
      </c>
      <c r="L28" s="173" t="s">
        <v>87</v>
      </c>
      <c r="M28" s="173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</row>
    <row r="29" spans="1:256" s="93" customFormat="1" ht="39.75" customHeight="1">
      <c r="A29" s="94"/>
      <c r="B29" s="94"/>
      <c r="C29" s="94"/>
      <c r="D29" s="478" t="s">
        <v>88</v>
      </c>
      <c r="E29" s="479"/>
      <c r="F29" s="479"/>
      <c r="G29" s="479"/>
      <c r="H29" s="479"/>
      <c r="I29" s="480"/>
      <c r="J29" s="234">
        <f>J25-(J26+J28)</f>
        <v>0</v>
      </c>
      <c r="K29" s="72"/>
      <c r="L29" s="148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4"/>
    </row>
    <row r="30" spans="1:256" s="95" customFormat="1" ht="20.25">
      <c r="A30" s="92"/>
      <c r="B30" s="92"/>
      <c r="C30" s="92"/>
      <c r="D30" s="176"/>
      <c r="E30" s="92"/>
      <c r="F30" s="92"/>
      <c r="G30" s="92"/>
      <c r="H30" s="92"/>
      <c r="I30" s="92"/>
      <c r="J30" s="175">
        <f>J25-J29</f>
        <v>0</v>
      </c>
      <c r="K30" s="92"/>
      <c r="L30" s="92"/>
      <c r="M30" s="92"/>
      <c r="N30" s="92"/>
      <c r="O30" s="92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  <c r="IV30" s="90"/>
    </row>
    <row r="31" spans="2:4" s="13" customFormat="1" ht="20.25">
      <c r="B31" s="528" t="s">
        <v>26</v>
      </c>
      <c r="C31" s="528"/>
      <c r="D31" s="528"/>
    </row>
    <row r="32" spans="2:12" s="13" customFormat="1" ht="20.25"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</row>
    <row r="33" spans="2:12" s="13" customFormat="1" ht="20.25"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</row>
    <row r="34" spans="2:12" s="13" customFormat="1" ht="20.25"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</row>
    <row r="35" spans="2:12" s="13" customFormat="1" ht="20.25"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</row>
    <row r="36" spans="2:12" s="13" customFormat="1" ht="20.25"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</row>
    <row r="37" spans="2:12" s="13" customFormat="1" ht="20.25"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</row>
    <row r="38" spans="2:12" s="13" customFormat="1" ht="20.25">
      <c r="B38" s="528" t="s">
        <v>66</v>
      </c>
      <c r="C38" s="528"/>
      <c r="D38" s="528"/>
      <c r="E38" s="528"/>
      <c r="F38" s="528"/>
      <c r="G38" s="528"/>
      <c r="H38" s="528"/>
      <c r="I38" s="528"/>
      <c r="J38" s="528"/>
      <c r="K38" s="177"/>
      <c r="L38" s="177"/>
    </row>
    <row r="39" spans="1:256" ht="20.25">
      <c r="A39" s="13"/>
      <c r="B39" s="14"/>
      <c r="C39" s="14"/>
      <c r="D39" s="14"/>
      <c r="E39" s="14"/>
      <c r="F39" s="14"/>
      <c r="G39" s="14"/>
      <c r="H39" s="14"/>
      <c r="I39" s="177"/>
      <c r="J39" s="177"/>
      <c r="K39" s="177"/>
      <c r="L39" s="17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20.25">
      <c r="A40" s="4"/>
      <c r="B40" s="67" t="s">
        <v>10</v>
      </c>
      <c r="C40" s="59"/>
      <c r="D40" s="59"/>
      <c r="E40" s="171"/>
      <c r="F40" s="59"/>
      <c r="G40" s="59"/>
      <c r="H40" s="59"/>
      <c r="I40" s="5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0.25">
      <c r="A41" s="13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20.25">
      <c r="A42" s="13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20.25">
      <c r="A43" s="13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20.25">
      <c r="A44" s="13"/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20.25">
      <c r="A45" s="13"/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20.25">
      <c r="A46" s="13"/>
      <c r="B46" s="528" t="s">
        <v>66</v>
      </c>
      <c r="C46" s="528"/>
      <c r="D46" s="528"/>
      <c r="E46" s="528"/>
      <c r="F46" s="528"/>
      <c r="G46" s="528"/>
      <c r="H46" s="528"/>
      <c r="I46" s="528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</sheetData>
  <sheetProtection password="DF4A" sheet="1"/>
  <mergeCells count="28">
    <mergeCell ref="B32:L37"/>
    <mergeCell ref="B38:J38"/>
    <mergeCell ref="B41:L45"/>
    <mergeCell ref="B46:I46"/>
    <mergeCell ref="D25:I25"/>
    <mergeCell ref="D26:I26"/>
    <mergeCell ref="D27:I27"/>
    <mergeCell ref="D28:I28"/>
    <mergeCell ref="D29:I29"/>
    <mergeCell ref="B31:D31"/>
    <mergeCell ref="D19:I19"/>
    <mergeCell ref="L19:N19"/>
    <mergeCell ref="D20:I20"/>
    <mergeCell ref="A22:C22"/>
    <mergeCell ref="A23:B23"/>
    <mergeCell ref="C23:L23"/>
    <mergeCell ref="A13:C13"/>
    <mergeCell ref="A14:B14"/>
    <mergeCell ref="C14:L14"/>
    <mergeCell ref="D16:I16"/>
    <mergeCell ref="D17:I17"/>
    <mergeCell ref="D18:I18"/>
    <mergeCell ref="D1:K1"/>
    <mergeCell ref="D7:I7"/>
    <mergeCell ref="B8:C8"/>
    <mergeCell ref="K8:L8"/>
    <mergeCell ref="B9:C9"/>
    <mergeCell ref="B10:C10"/>
  </mergeCells>
  <printOptions/>
  <pageMargins left="0.4330708661417323" right="0.31496062992125984" top="0.31" bottom="0.22" header="0.31496062992125984" footer="0.24"/>
  <pageSetup horizontalDpi="600" verticalDpi="600" orientation="landscape" scale="85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F8" sqref="F8"/>
    </sheetView>
  </sheetViews>
  <sheetFormatPr defaultColWidth="7.8515625" defaultRowHeight="15"/>
  <cols>
    <col min="1" max="1" width="11.28125" style="13" customWidth="1"/>
    <col min="2" max="2" width="10.8515625" style="13" customWidth="1"/>
    <col min="3" max="3" width="3.140625" style="13" customWidth="1"/>
    <col min="4" max="4" width="16.140625" style="13" customWidth="1"/>
    <col min="5" max="5" width="60.00390625" style="13" customWidth="1"/>
    <col min="6" max="6" width="15.8515625" style="13" customWidth="1"/>
    <col min="7" max="8" width="9.57421875" style="13" customWidth="1"/>
    <col min="9" max="9" width="10.00390625" style="13" customWidth="1"/>
    <col min="10" max="16384" width="7.8515625" style="13" customWidth="1"/>
  </cols>
  <sheetData>
    <row r="1" spans="1:8" s="3" customFormat="1" ht="30" customHeight="1">
      <c r="A1" s="241" t="s">
        <v>29</v>
      </c>
      <c r="B1" s="268">
        <v>3.6</v>
      </c>
      <c r="C1" s="64" t="s">
        <v>0</v>
      </c>
      <c r="D1" s="450" t="s">
        <v>90</v>
      </c>
      <c r="E1" s="450"/>
      <c r="F1" s="450"/>
      <c r="G1" s="292"/>
      <c r="H1" s="178"/>
    </row>
    <row r="2" spans="1:6" s="3" customFormat="1" ht="24.75" customHeight="1">
      <c r="A2" s="241" t="s">
        <v>1</v>
      </c>
      <c r="B2" s="271"/>
      <c r="C2" s="64" t="s">
        <v>0</v>
      </c>
      <c r="D2" s="165">
        <v>3</v>
      </c>
      <c r="E2" s="4"/>
      <c r="F2" s="4"/>
    </row>
    <row r="3" spans="1:9" s="3" customFormat="1" ht="24.75" customHeight="1">
      <c r="A3" s="241" t="s">
        <v>2</v>
      </c>
      <c r="B3" s="271"/>
      <c r="C3" s="64" t="s">
        <v>0</v>
      </c>
      <c r="D3" s="66">
        <f>IF(F5=1,"N/A",IF(COUNTBLANK(E9:E13)=5,0,F13))</f>
        <v>0</v>
      </c>
      <c r="E3" s="4"/>
      <c r="F3" s="4"/>
      <c r="G3" s="4"/>
      <c r="I3" s="179"/>
    </row>
    <row r="4" spans="1:7" s="3" customFormat="1" ht="24.75" customHeight="1">
      <c r="A4" s="65" t="s">
        <v>3</v>
      </c>
      <c r="B4" s="271"/>
      <c r="C4" s="64" t="s">
        <v>0</v>
      </c>
      <c r="D4" s="273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0" s="3" customFormat="1" ht="24.75" customHeight="1">
      <c r="A5" s="65" t="s">
        <v>4</v>
      </c>
      <c r="B5" s="271"/>
      <c r="C5" s="64" t="s">
        <v>0</v>
      </c>
      <c r="D5" s="66">
        <f>IF(F5=1,1,D3)</f>
        <v>0</v>
      </c>
      <c r="F5" s="7"/>
      <c r="G5" s="543" t="s">
        <v>5</v>
      </c>
      <c r="H5" s="544"/>
      <c r="I5" s="544"/>
      <c r="J5" s="544"/>
    </row>
    <row r="6" spans="1:9" s="3" customFormat="1" ht="22.5" customHeight="1">
      <c r="A6" s="6"/>
      <c r="D6" s="82"/>
      <c r="F6" s="180"/>
      <c r="I6" s="181"/>
    </row>
    <row r="7" spans="2:9" s="3" customFormat="1" ht="26.25" customHeight="1">
      <c r="B7" s="545" t="s">
        <v>11</v>
      </c>
      <c r="C7" s="545"/>
      <c r="D7" s="455" t="s">
        <v>12</v>
      </c>
      <c r="E7" s="456"/>
      <c r="F7" s="236" t="s">
        <v>2</v>
      </c>
      <c r="G7" s="4"/>
      <c r="I7" s="280"/>
    </row>
    <row r="8" spans="2:9" s="9" customFormat="1" ht="55.5" customHeight="1">
      <c r="B8" s="459">
        <v>1</v>
      </c>
      <c r="C8" s="457"/>
      <c r="D8" s="546" t="s">
        <v>149</v>
      </c>
      <c r="E8" s="547"/>
      <c r="F8" s="293"/>
      <c r="G8" s="294" t="s">
        <v>65</v>
      </c>
      <c r="H8" s="295"/>
      <c r="I8" s="183"/>
    </row>
    <row r="9" spans="2:9" s="9" customFormat="1" ht="26.25" customHeight="1">
      <c r="B9" s="550">
        <v>2</v>
      </c>
      <c r="C9" s="551"/>
      <c r="D9" s="552" t="s">
        <v>13</v>
      </c>
      <c r="E9" s="553"/>
      <c r="F9" s="296"/>
      <c r="G9" s="294"/>
      <c r="H9" s="295"/>
      <c r="I9" s="183"/>
    </row>
    <row r="10" spans="2:9" s="3" customFormat="1" ht="57" customHeight="1">
      <c r="B10" s="459">
        <v>3</v>
      </c>
      <c r="C10" s="457"/>
      <c r="D10" s="554" t="s">
        <v>150</v>
      </c>
      <c r="E10" s="555"/>
      <c r="F10" s="293"/>
      <c r="G10" s="294" t="s">
        <v>65</v>
      </c>
      <c r="H10" s="297"/>
      <c r="I10" s="184"/>
    </row>
    <row r="11" spans="2:9" s="9" customFormat="1" ht="27" customHeight="1">
      <c r="B11" s="550">
        <v>4</v>
      </c>
      <c r="C11" s="551"/>
      <c r="D11" s="552" t="s">
        <v>13</v>
      </c>
      <c r="E11" s="553"/>
      <c r="F11" s="296"/>
      <c r="G11" s="294"/>
      <c r="H11" s="295"/>
      <c r="I11" s="183"/>
    </row>
    <row r="12" spans="2:9" s="9" customFormat="1" ht="52.5" customHeight="1">
      <c r="B12" s="459">
        <v>5</v>
      </c>
      <c r="C12" s="457"/>
      <c r="D12" s="548" t="s">
        <v>151</v>
      </c>
      <c r="E12" s="549"/>
      <c r="F12" s="293"/>
      <c r="G12" s="294" t="s">
        <v>65</v>
      </c>
      <c r="H12" s="295"/>
      <c r="I12" s="183"/>
    </row>
    <row r="13" spans="2:9" ht="20.25">
      <c r="B13" s="15"/>
      <c r="C13" s="15"/>
      <c r="D13" s="15"/>
      <c r="E13" s="298">
        <f>SUM(F8:F12)</f>
        <v>0</v>
      </c>
      <c r="F13" s="299">
        <f>IF(AND(F8=1,F10=0,F12=0),1,IF(AND(F8=1,F10=1,F12=0),3,IF(AND(F8=1,F10=1,F12=1),5,0)))</f>
        <v>0</v>
      </c>
      <c r="G13" s="15"/>
      <c r="H13" s="15"/>
      <c r="I13" s="15"/>
    </row>
    <row r="14" spans="1:256" s="4" customFormat="1" ht="24" customHeight="1">
      <c r="A14" s="163"/>
      <c r="B14" s="57" t="s">
        <v>60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  <c r="IV14" s="163"/>
    </row>
    <row r="15" spans="2:9" s="300" customFormat="1" ht="20.25">
      <c r="B15" s="301"/>
      <c r="C15" s="301"/>
      <c r="D15" s="301"/>
      <c r="E15" s="301"/>
      <c r="F15" s="301"/>
      <c r="G15" s="301"/>
      <c r="H15" s="301"/>
      <c r="I15" s="301"/>
    </row>
    <row r="16" spans="2:4" s="300" customFormat="1" ht="20.25">
      <c r="B16" s="302" t="s">
        <v>26</v>
      </c>
      <c r="D16" s="303"/>
    </row>
    <row r="17" spans="2:8" ht="20.25">
      <c r="B17" s="453"/>
      <c r="C17" s="453"/>
      <c r="D17" s="453"/>
      <c r="E17" s="453"/>
      <c r="F17" s="453"/>
      <c r="G17" s="453"/>
      <c r="H17" s="453"/>
    </row>
    <row r="18" spans="2:8" ht="20.25">
      <c r="B18" s="453"/>
      <c r="C18" s="453"/>
      <c r="D18" s="453"/>
      <c r="E18" s="453"/>
      <c r="F18" s="453"/>
      <c r="G18" s="453"/>
      <c r="H18" s="453"/>
    </row>
    <row r="19" spans="2:8" ht="20.25">
      <c r="B19" s="453"/>
      <c r="C19" s="453"/>
      <c r="D19" s="453"/>
      <c r="E19" s="453"/>
      <c r="F19" s="453"/>
      <c r="G19" s="453"/>
      <c r="H19" s="453"/>
    </row>
    <row r="20" spans="2:8" ht="20.25">
      <c r="B20" s="453"/>
      <c r="C20" s="453"/>
      <c r="D20" s="453"/>
      <c r="E20" s="453"/>
      <c r="F20" s="453"/>
      <c r="G20" s="453"/>
      <c r="H20" s="453"/>
    </row>
    <row r="21" spans="2:8" ht="20.25">
      <c r="B21" s="453"/>
      <c r="C21" s="453"/>
      <c r="D21" s="453"/>
      <c r="E21" s="453"/>
      <c r="F21" s="453"/>
      <c r="G21" s="453"/>
      <c r="H21" s="453"/>
    </row>
    <row r="22" spans="2:9" ht="20.25">
      <c r="B22" s="61" t="s">
        <v>66</v>
      </c>
      <c r="C22" s="61"/>
      <c r="D22" s="61"/>
      <c r="E22" s="61"/>
      <c r="F22" s="61"/>
      <c r="G22" s="61"/>
      <c r="H22" s="61"/>
      <c r="I22" s="61"/>
    </row>
    <row r="23" spans="2:9" ht="20.25">
      <c r="B23" s="147"/>
      <c r="C23" s="147"/>
      <c r="D23" s="147"/>
      <c r="E23" s="147"/>
      <c r="F23" s="147"/>
      <c r="G23" s="147"/>
      <c r="H23" s="147"/>
      <c r="I23" s="61"/>
    </row>
    <row r="24" spans="2:9" ht="20.25">
      <c r="B24" s="147" t="s">
        <v>25</v>
      </c>
      <c r="C24" s="15"/>
      <c r="D24" s="15"/>
      <c r="E24" s="15"/>
      <c r="F24" s="15"/>
      <c r="G24" s="15"/>
      <c r="H24" s="15"/>
      <c r="I24" s="15"/>
    </row>
    <row r="25" spans="2:8" ht="20.25">
      <c r="B25" s="453"/>
      <c r="C25" s="453"/>
      <c r="D25" s="453"/>
      <c r="E25" s="453"/>
      <c r="F25" s="453"/>
      <c r="G25" s="453"/>
      <c r="H25" s="453"/>
    </row>
    <row r="26" spans="2:8" ht="20.25">
      <c r="B26" s="453"/>
      <c r="C26" s="453"/>
      <c r="D26" s="453"/>
      <c r="E26" s="453"/>
      <c r="F26" s="453"/>
      <c r="G26" s="453"/>
      <c r="H26" s="453"/>
    </row>
    <row r="27" spans="2:8" ht="20.25">
      <c r="B27" s="453"/>
      <c r="C27" s="453"/>
      <c r="D27" s="453"/>
      <c r="E27" s="453"/>
      <c r="F27" s="453"/>
      <c r="G27" s="453"/>
      <c r="H27" s="453"/>
    </row>
    <row r="28" spans="2:8" ht="20.25">
      <c r="B28" s="453"/>
      <c r="C28" s="453"/>
      <c r="D28" s="453"/>
      <c r="E28" s="453"/>
      <c r="F28" s="453"/>
      <c r="G28" s="453"/>
      <c r="H28" s="453"/>
    </row>
    <row r="29" spans="2:8" ht="20.25">
      <c r="B29" s="453"/>
      <c r="C29" s="453"/>
      <c r="D29" s="453"/>
      <c r="E29" s="453"/>
      <c r="F29" s="453"/>
      <c r="G29" s="453"/>
      <c r="H29" s="453"/>
    </row>
    <row r="30" spans="2:8" ht="20.25">
      <c r="B30" s="453"/>
      <c r="C30" s="453"/>
      <c r="D30" s="453"/>
      <c r="E30" s="453"/>
      <c r="F30" s="453"/>
      <c r="G30" s="453"/>
      <c r="H30" s="453"/>
    </row>
    <row r="31" spans="2:9" ht="20.25">
      <c r="B31" s="61" t="s">
        <v>66</v>
      </c>
      <c r="C31" s="61"/>
      <c r="D31" s="61"/>
      <c r="E31" s="61"/>
      <c r="F31" s="61"/>
      <c r="G31" s="61"/>
      <c r="H31" s="61"/>
      <c r="I31" s="61"/>
    </row>
  </sheetData>
  <sheetProtection password="DF4A" sheet="1"/>
  <mergeCells count="16">
    <mergeCell ref="B12:C12"/>
    <mergeCell ref="D12:E12"/>
    <mergeCell ref="B17:H21"/>
    <mergeCell ref="B25:H30"/>
    <mergeCell ref="B9:C9"/>
    <mergeCell ref="D9:E9"/>
    <mergeCell ref="B10:C10"/>
    <mergeCell ref="D10:E10"/>
    <mergeCell ref="B11:C11"/>
    <mergeCell ref="D11:E11"/>
    <mergeCell ref="D1:F1"/>
    <mergeCell ref="G5:J5"/>
    <mergeCell ref="B7:C7"/>
    <mergeCell ref="D7:E7"/>
    <mergeCell ref="B8:C8"/>
    <mergeCell ref="D8:E8"/>
  </mergeCells>
  <printOptions/>
  <pageMargins left="0.33" right="0.22" top="0.44" bottom="0.39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T43"/>
  <sheetViews>
    <sheetView zoomScalePageLayoutView="0" workbookViewId="0" topLeftCell="A7">
      <selection activeCell="F12" sqref="F12"/>
    </sheetView>
  </sheetViews>
  <sheetFormatPr defaultColWidth="7.8515625" defaultRowHeight="15"/>
  <cols>
    <col min="1" max="1" width="11.28125" style="13" customWidth="1"/>
    <col min="2" max="2" width="10.421875" style="13" customWidth="1"/>
    <col min="3" max="3" width="3.28125" style="13" customWidth="1"/>
    <col min="4" max="4" width="14.7109375" style="13" customWidth="1"/>
    <col min="5" max="5" width="61.28125" style="13" customWidth="1"/>
    <col min="6" max="6" width="16.7109375" style="13" customWidth="1"/>
    <col min="7" max="8" width="9.57421875" style="13" customWidth="1"/>
    <col min="9" max="9" width="10.00390625" style="13" customWidth="1"/>
    <col min="10" max="16384" width="7.8515625" style="13" customWidth="1"/>
  </cols>
  <sheetData>
    <row r="1" spans="1:8" s="3" customFormat="1" ht="32.25" customHeight="1">
      <c r="A1" s="238" t="s">
        <v>59</v>
      </c>
      <c r="B1" s="304">
        <v>4.1</v>
      </c>
      <c r="C1" s="240" t="s">
        <v>0</v>
      </c>
      <c r="D1" s="558" t="s">
        <v>95</v>
      </c>
      <c r="E1" s="558"/>
      <c r="F1" s="558"/>
      <c r="G1" s="558"/>
      <c r="H1" s="178"/>
    </row>
    <row r="2" spans="1:6" s="3" customFormat="1" ht="24.75" customHeight="1">
      <c r="A2" s="241" t="s">
        <v>1</v>
      </c>
      <c r="B2" s="271"/>
      <c r="C2" s="64" t="s">
        <v>0</v>
      </c>
      <c r="D2" s="305">
        <v>10</v>
      </c>
      <c r="E2" s="4"/>
      <c r="F2" s="4"/>
    </row>
    <row r="3" spans="1:9" s="3" customFormat="1" ht="24.75" customHeight="1">
      <c r="A3" s="241" t="s">
        <v>2</v>
      </c>
      <c r="B3" s="271"/>
      <c r="C3" s="64" t="s">
        <v>0</v>
      </c>
      <c r="D3" s="306">
        <f>IF(F5=1,"N/A",IF(COUNTBLANK(E9:E13)=5,0,F13))</f>
        <v>0</v>
      </c>
      <c r="E3" s="4"/>
      <c r="F3" s="4"/>
      <c r="G3" s="4"/>
      <c r="I3" s="179"/>
    </row>
    <row r="4" spans="1:7" s="3" customFormat="1" ht="24.75" customHeight="1">
      <c r="A4" s="65" t="s">
        <v>3</v>
      </c>
      <c r="B4" s="271"/>
      <c r="C4" s="64" t="s">
        <v>0</v>
      </c>
      <c r="D4" s="307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0" s="3" customFormat="1" ht="24.75" customHeight="1">
      <c r="A5" s="65" t="s">
        <v>4</v>
      </c>
      <c r="B5" s="271"/>
      <c r="C5" s="64" t="s">
        <v>0</v>
      </c>
      <c r="D5" s="306">
        <f>IF(F5=1,1,D3)</f>
        <v>0</v>
      </c>
      <c r="F5" s="7"/>
      <c r="G5" s="543" t="s">
        <v>5</v>
      </c>
      <c r="H5" s="544"/>
      <c r="I5" s="544"/>
      <c r="J5" s="544"/>
    </row>
    <row r="6" spans="1:9" s="3" customFormat="1" ht="22.5" customHeight="1">
      <c r="A6" s="6"/>
      <c r="D6" s="82"/>
      <c r="F6" s="180"/>
      <c r="I6" s="181"/>
    </row>
    <row r="7" spans="2:9" s="3" customFormat="1" ht="26.25" customHeight="1">
      <c r="B7" s="545" t="s">
        <v>11</v>
      </c>
      <c r="C7" s="545"/>
      <c r="D7" s="545" t="s">
        <v>12</v>
      </c>
      <c r="E7" s="545"/>
      <c r="F7" s="329" t="s">
        <v>2</v>
      </c>
      <c r="I7" s="182"/>
    </row>
    <row r="8" spans="2:8" s="9" customFormat="1" ht="51.75" customHeight="1">
      <c r="B8" s="459">
        <v>1</v>
      </c>
      <c r="C8" s="459"/>
      <c r="D8" s="559" t="s">
        <v>91</v>
      </c>
      <c r="E8" s="559"/>
      <c r="F8" s="293"/>
      <c r="G8" s="308" t="s">
        <v>65</v>
      </c>
      <c r="H8" s="237"/>
    </row>
    <row r="9" spans="2:8" s="9" customFormat="1" ht="26.25" customHeight="1">
      <c r="B9" s="562">
        <v>2</v>
      </c>
      <c r="C9" s="562"/>
      <c r="D9" s="563" t="s">
        <v>13</v>
      </c>
      <c r="E9" s="563"/>
      <c r="F9" s="309"/>
      <c r="G9" s="308"/>
      <c r="H9" s="237"/>
    </row>
    <row r="10" spans="2:8" s="3" customFormat="1" ht="69.75" customHeight="1">
      <c r="B10" s="459">
        <v>3</v>
      </c>
      <c r="C10" s="459"/>
      <c r="D10" s="559" t="s">
        <v>128</v>
      </c>
      <c r="E10" s="559"/>
      <c r="F10" s="293"/>
      <c r="G10" s="308" t="s">
        <v>65</v>
      </c>
      <c r="H10" s="237"/>
    </row>
    <row r="11" spans="2:8" s="9" customFormat="1" ht="27" customHeight="1">
      <c r="B11" s="562">
        <v>4</v>
      </c>
      <c r="C11" s="562"/>
      <c r="D11" s="411" t="s">
        <v>13</v>
      </c>
      <c r="E11" s="310"/>
      <c r="F11" s="309"/>
      <c r="G11" s="308"/>
      <c r="H11" s="237"/>
    </row>
    <row r="12" spans="2:8" s="9" customFormat="1" ht="50.25" customHeight="1">
      <c r="B12" s="459">
        <v>5</v>
      </c>
      <c r="C12" s="459"/>
      <c r="D12" s="559" t="s">
        <v>129</v>
      </c>
      <c r="E12" s="559"/>
      <c r="F12" s="185"/>
      <c r="G12" s="308" t="s">
        <v>65</v>
      </c>
      <c r="H12" s="237"/>
    </row>
    <row r="13" spans="2:9" ht="20.25" hidden="1">
      <c r="B13" s="15"/>
      <c r="C13" s="15"/>
      <c r="D13" s="15"/>
      <c r="E13" s="298">
        <f>SUM(F8:F12)</f>
        <v>0</v>
      </c>
      <c r="F13" s="299">
        <f>IF(AND(F8=1,F10=0,F12=0),1,IF(AND(F8=1,F10=1,F12=0),3,IF(AND(F8=1,F10=1,F12=1),5,0)))</f>
        <v>0</v>
      </c>
      <c r="G13" s="311"/>
      <c r="H13" s="15"/>
      <c r="I13" s="15"/>
    </row>
    <row r="14" spans="1:254" s="4" customFormat="1" ht="24" customHeight="1">
      <c r="A14" s="163"/>
      <c r="B14" s="57" t="s">
        <v>60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</row>
    <row r="15" spans="1:254" s="4" customFormat="1" ht="21" customHeight="1">
      <c r="A15" s="163"/>
      <c r="B15" s="57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</row>
    <row r="16" spans="1:254" s="4" customFormat="1" ht="24" customHeight="1">
      <c r="A16" s="163"/>
      <c r="B16" s="412" t="s">
        <v>92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</row>
    <row r="17" spans="1:254" s="4" customFormat="1" ht="24" customHeight="1">
      <c r="A17" s="163"/>
      <c r="B17" s="560" t="s">
        <v>93</v>
      </c>
      <c r="C17" s="561"/>
      <c r="D17" s="561"/>
      <c r="E17" s="561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</row>
    <row r="18" spans="1:254" s="4" customFormat="1" ht="24" customHeight="1">
      <c r="A18" s="163"/>
      <c r="B18" s="561"/>
      <c r="C18" s="561"/>
      <c r="D18" s="561"/>
      <c r="E18" s="561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</row>
    <row r="19" spans="1:254" s="4" customFormat="1" ht="24" customHeight="1">
      <c r="A19" s="163"/>
      <c r="B19" s="187" t="s">
        <v>94</v>
      </c>
      <c r="C19" s="187"/>
      <c r="D19" s="187"/>
      <c r="E19" s="187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</row>
    <row r="20" spans="1:254" s="4" customFormat="1" ht="24" customHeight="1">
      <c r="A20" s="163"/>
      <c r="B20" s="556"/>
      <c r="C20" s="556"/>
      <c r="D20" s="556"/>
      <c r="E20" s="556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</row>
    <row r="21" spans="1:254" s="4" customFormat="1" ht="24" customHeight="1">
      <c r="A21" s="163"/>
      <c r="B21" s="556"/>
      <c r="C21" s="556"/>
      <c r="D21" s="556"/>
      <c r="E21" s="556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</row>
    <row r="22" spans="1:254" s="4" customFormat="1" ht="24" customHeight="1">
      <c r="A22" s="163"/>
      <c r="B22" s="556"/>
      <c r="C22" s="556"/>
      <c r="D22" s="556"/>
      <c r="E22" s="556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  <c r="IO22" s="163"/>
      <c r="IP22" s="163"/>
      <c r="IQ22" s="163"/>
      <c r="IR22" s="163"/>
      <c r="IS22" s="163"/>
      <c r="IT22" s="163"/>
    </row>
    <row r="23" spans="1:254" s="4" customFormat="1" ht="24" customHeight="1">
      <c r="A23" s="163"/>
      <c r="B23" s="556"/>
      <c r="C23" s="556"/>
      <c r="D23" s="556"/>
      <c r="E23" s="556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</row>
    <row r="24" spans="1:254" s="4" customFormat="1" ht="24" customHeight="1">
      <c r="A24" s="163"/>
      <c r="B24" s="556"/>
      <c r="C24" s="556"/>
      <c r="D24" s="556"/>
      <c r="E24" s="556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  <c r="IR24" s="163"/>
      <c r="IS24" s="163"/>
      <c r="IT24" s="163"/>
    </row>
    <row r="25" spans="2:8" ht="20.25">
      <c r="B25" s="147" t="s">
        <v>66</v>
      </c>
      <c r="C25" s="147"/>
      <c r="D25" s="147"/>
      <c r="E25" s="147"/>
      <c r="F25" s="163"/>
      <c r="G25" s="163"/>
      <c r="H25" s="163"/>
    </row>
    <row r="26" spans="2:9" ht="20.25">
      <c r="B26" s="15"/>
      <c r="C26" s="15"/>
      <c r="D26" s="61"/>
      <c r="E26" s="61"/>
      <c r="F26" s="163"/>
      <c r="G26" s="163"/>
      <c r="H26" s="163"/>
      <c r="I26" s="15"/>
    </row>
    <row r="27" spans="2:8" ht="20.25">
      <c r="B27" s="147" t="s">
        <v>26</v>
      </c>
      <c r="D27" s="188"/>
      <c r="F27" s="163"/>
      <c r="G27" s="163"/>
      <c r="H27" s="163"/>
    </row>
    <row r="28" spans="2:8" ht="20.25">
      <c r="B28" s="453"/>
      <c r="C28" s="453"/>
      <c r="D28" s="453"/>
      <c r="E28" s="453"/>
      <c r="F28" s="163"/>
      <c r="G28" s="163"/>
      <c r="H28" s="163"/>
    </row>
    <row r="29" spans="2:8" ht="20.25">
      <c r="B29" s="453"/>
      <c r="C29" s="453"/>
      <c r="D29" s="453"/>
      <c r="E29" s="453"/>
      <c r="F29" s="163"/>
      <c r="G29" s="163"/>
      <c r="H29" s="163"/>
    </row>
    <row r="30" spans="2:8" ht="20.25">
      <c r="B30" s="453"/>
      <c r="C30" s="453"/>
      <c r="D30" s="453"/>
      <c r="E30" s="453"/>
      <c r="F30" s="163"/>
      <c r="G30" s="163"/>
      <c r="H30" s="163"/>
    </row>
    <row r="31" spans="2:8" ht="20.25">
      <c r="B31" s="453"/>
      <c r="C31" s="453"/>
      <c r="D31" s="453"/>
      <c r="E31" s="453"/>
      <c r="F31" s="163"/>
      <c r="G31" s="163"/>
      <c r="H31" s="163"/>
    </row>
    <row r="32" spans="2:8" ht="20.25">
      <c r="B32" s="453"/>
      <c r="C32" s="453"/>
      <c r="D32" s="453"/>
      <c r="E32" s="453"/>
      <c r="F32" s="163"/>
      <c r="G32" s="163"/>
      <c r="H32" s="163"/>
    </row>
    <row r="33" spans="2:9" ht="20.25">
      <c r="B33" s="61" t="s">
        <v>66</v>
      </c>
      <c r="C33" s="61"/>
      <c r="D33" s="61"/>
      <c r="E33" s="61"/>
      <c r="F33" s="163"/>
      <c r="G33" s="163"/>
      <c r="H33" s="163"/>
      <c r="I33" s="61"/>
    </row>
    <row r="34" spans="2:9" ht="20.25">
      <c r="B34" s="147"/>
      <c r="C34" s="147"/>
      <c r="D34" s="147"/>
      <c r="E34" s="147"/>
      <c r="F34" s="163"/>
      <c r="G34" s="163"/>
      <c r="H34" s="163"/>
      <c r="I34" s="61"/>
    </row>
    <row r="35" spans="2:9" ht="20.25">
      <c r="B35" s="147" t="s">
        <v>25</v>
      </c>
      <c r="C35" s="15"/>
      <c r="D35" s="15"/>
      <c r="E35" s="15"/>
      <c r="F35" s="163"/>
      <c r="G35" s="163"/>
      <c r="H35" s="163"/>
      <c r="I35" s="15"/>
    </row>
    <row r="36" spans="2:8" ht="20.25">
      <c r="B36" s="557"/>
      <c r="C36" s="557"/>
      <c r="D36" s="557"/>
      <c r="E36" s="557"/>
      <c r="F36" s="163"/>
      <c r="G36" s="163"/>
      <c r="H36" s="163"/>
    </row>
    <row r="37" spans="2:8" ht="20.25">
      <c r="B37" s="557"/>
      <c r="C37" s="557"/>
      <c r="D37" s="557"/>
      <c r="E37" s="557"/>
      <c r="F37" s="163"/>
      <c r="G37" s="163"/>
      <c r="H37" s="163"/>
    </row>
    <row r="38" spans="2:8" ht="20.25">
      <c r="B38" s="557"/>
      <c r="C38" s="557"/>
      <c r="D38" s="557"/>
      <c r="E38" s="557"/>
      <c r="F38" s="163"/>
      <c r="G38" s="163"/>
      <c r="H38" s="163"/>
    </row>
    <row r="39" spans="2:8" ht="20.25">
      <c r="B39" s="557"/>
      <c r="C39" s="557"/>
      <c r="D39" s="557"/>
      <c r="E39" s="557"/>
      <c r="F39" s="163"/>
      <c r="G39" s="163"/>
      <c r="H39" s="163"/>
    </row>
    <row r="40" spans="2:8" ht="20.25">
      <c r="B40" s="557"/>
      <c r="C40" s="557"/>
      <c r="D40" s="557"/>
      <c r="E40" s="557"/>
      <c r="F40" s="163"/>
      <c r="G40" s="163"/>
      <c r="H40" s="163"/>
    </row>
    <row r="41" spans="2:9" ht="20.25">
      <c r="B41" s="61" t="s">
        <v>66</v>
      </c>
      <c r="C41" s="61"/>
      <c r="D41" s="61"/>
      <c r="E41" s="61"/>
      <c r="F41" s="163"/>
      <c r="G41" s="163"/>
      <c r="H41" s="163"/>
      <c r="I41" s="61"/>
    </row>
    <row r="42" spans="6:8" ht="20.25">
      <c r="F42" s="163"/>
      <c r="G42" s="163"/>
      <c r="H42" s="163"/>
    </row>
    <row r="43" spans="6:8" ht="20.25">
      <c r="F43" s="163"/>
      <c r="G43" s="163"/>
      <c r="H43" s="163"/>
    </row>
  </sheetData>
  <sheetProtection password="DF4A" sheet="1"/>
  <mergeCells count="17">
    <mergeCell ref="B9:C9"/>
    <mergeCell ref="D9:E9"/>
    <mergeCell ref="B10:C10"/>
    <mergeCell ref="D10:E10"/>
    <mergeCell ref="B11:C11"/>
    <mergeCell ref="B12:C12"/>
    <mergeCell ref="D12:E12"/>
    <mergeCell ref="B20:E24"/>
    <mergeCell ref="B28:E32"/>
    <mergeCell ref="B36:E40"/>
    <mergeCell ref="D1:G1"/>
    <mergeCell ref="G5:J5"/>
    <mergeCell ref="B7:C7"/>
    <mergeCell ref="D7:E7"/>
    <mergeCell ref="B8:C8"/>
    <mergeCell ref="D8:E8"/>
    <mergeCell ref="B17:E18"/>
  </mergeCells>
  <printOptions/>
  <pageMargins left="0.33" right="0.22" top="0.34" bottom="0.29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32"/>
  <sheetViews>
    <sheetView zoomScalePageLayoutView="0" workbookViewId="0" topLeftCell="A1">
      <selection activeCell="D10" sqref="D10:H10"/>
    </sheetView>
  </sheetViews>
  <sheetFormatPr defaultColWidth="7.8515625" defaultRowHeight="15"/>
  <cols>
    <col min="1" max="1" width="11.28125" style="13" customWidth="1"/>
    <col min="2" max="2" width="8.140625" style="13" customWidth="1"/>
    <col min="3" max="3" width="3.140625" style="13" customWidth="1"/>
    <col min="4" max="4" width="14.7109375" style="13" customWidth="1"/>
    <col min="5" max="7" width="18.28125" style="13" customWidth="1"/>
    <col min="8" max="8" width="12.140625" style="13" customWidth="1"/>
    <col min="9" max="9" width="15.28125" style="13" customWidth="1"/>
    <col min="10" max="10" width="21.421875" style="13" customWidth="1"/>
    <col min="11" max="11" width="11.8515625" style="13" customWidth="1"/>
    <col min="12" max="12" width="14.7109375" style="13" customWidth="1"/>
    <col min="13" max="13" width="10.00390625" style="13" customWidth="1"/>
    <col min="14" max="14" width="14.7109375" style="13" customWidth="1"/>
    <col min="15" max="16384" width="7.8515625" style="13" customWidth="1"/>
  </cols>
  <sheetData>
    <row r="1" spans="1:12" s="3" customFormat="1" ht="27.75" customHeight="1">
      <c r="A1" s="238" t="s">
        <v>59</v>
      </c>
      <c r="B1" s="304">
        <v>4.2</v>
      </c>
      <c r="C1" s="240" t="s">
        <v>0</v>
      </c>
      <c r="D1" s="564" t="s">
        <v>130</v>
      </c>
      <c r="E1" s="564"/>
      <c r="F1" s="564"/>
      <c r="G1" s="564"/>
      <c r="H1" s="564"/>
      <c r="I1" s="564"/>
      <c r="J1" s="564"/>
      <c r="K1" s="292"/>
      <c r="L1" s="178"/>
    </row>
    <row r="2" spans="1:10" s="3" customFormat="1" ht="25.5" customHeight="1">
      <c r="A2" s="241" t="s">
        <v>1</v>
      </c>
      <c r="B2" s="271"/>
      <c r="C2" s="64" t="s">
        <v>0</v>
      </c>
      <c r="D2" s="165">
        <v>10</v>
      </c>
      <c r="E2" s="2"/>
      <c r="F2" s="2"/>
      <c r="G2" s="2"/>
      <c r="H2" s="2"/>
      <c r="I2" s="4"/>
      <c r="J2" s="4"/>
    </row>
    <row r="3" spans="1:13" s="3" customFormat="1" ht="25.5" customHeight="1">
      <c r="A3" s="241" t="s">
        <v>2</v>
      </c>
      <c r="B3" s="271"/>
      <c r="C3" s="64" t="s">
        <v>0</v>
      </c>
      <c r="D3" s="66">
        <f>IF(I5=1,"N/A",IF(COUNTBLANK(I9:I13)=5,0,J13))</f>
        <v>0</v>
      </c>
      <c r="E3" s="2"/>
      <c r="F3" s="2"/>
      <c r="G3" s="2"/>
      <c r="H3" s="2"/>
      <c r="I3" s="4"/>
      <c r="J3" s="4"/>
      <c r="K3" s="4"/>
      <c r="M3" s="179"/>
    </row>
    <row r="4" spans="1:11" s="3" customFormat="1" ht="25.5" customHeight="1">
      <c r="A4" s="65" t="s">
        <v>3</v>
      </c>
      <c r="B4" s="271"/>
      <c r="C4" s="64" t="s">
        <v>0</v>
      </c>
      <c r="D4" s="273" t="str">
        <f>IF(D5&gt;=4.5,"ดีมาก",IF(D5&gt;=3.5,"ดี",IF(D5&gt;=2.5,"ปานกลาง",IF(D5&gt;=1.5,"ต่ำ","ต่ำมาก"))))</f>
        <v>ต่ำมาก</v>
      </c>
      <c r="E4" s="2"/>
      <c r="F4" s="2"/>
      <c r="G4" s="2"/>
      <c r="H4" s="2"/>
      <c r="I4" s="4"/>
      <c r="J4" s="4"/>
      <c r="K4" s="4"/>
    </row>
    <row r="5" spans="1:13" s="3" customFormat="1" ht="25.5" customHeight="1">
      <c r="A5" s="65" t="s">
        <v>4</v>
      </c>
      <c r="B5" s="271"/>
      <c r="C5" s="64" t="s">
        <v>0</v>
      </c>
      <c r="D5" s="66">
        <f>IF(I5=1,1,D3)</f>
        <v>0</v>
      </c>
      <c r="E5" s="2"/>
      <c r="F5" s="2"/>
      <c r="G5" s="2"/>
      <c r="H5" s="2"/>
      <c r="I5" s="7"/>
      <c r="J5" s="543" t="s">
        <v>5</v>
      </c>
      <c r="K5" s="544"/>
      <c r="L5" s="275"/>
      <c r="M5" s="275"/>
    </row>
    <row r="6" spans="1:13" s="3" customFormat="1" ht="22.5" customHeight="1">
      <c r="A6" s="6"/>
      <c r="I6" s="180"/>
      <c r="M6" s="181"/>
    </row>
    <row r="7" spans="2:13" s="3" customFormat="1" ht="26.25" customHeight="1">
      <c r="B7" s="545" t="s">
        <v>11</v>
      </c>
      <c r="C7" s="545"/>
      <c r="D7" s="455" t="s">
        <v>12</v>
      </c>
      <c r="E7" s="565"/>
      <c r="F7" s="565"/>
      <c r="G7" s="565"/>
      <c r="H7" s="565"/>
      <c r="I7" s="329" t="s">
        <v>2</v>
      </c>
      <c r="J7" s="4"/>
      <c r="M7" s="182"/>
    </row>
    <row r="8" spans="2:13" s="9" customFormat="1" ht="53.25" customHeight="1">
      <c r="B8" s="459">
        <v>1</v>
      </c>
      <c r="C8" s="457"/>
      <c r="D8" s="566" t="s">
        <v>131</v>
      </c>
      <c r="E8" s="567"/>
      <c r="F8" s="567"/>
      <c r="G8" s="567"/>
      <c r="H8" s="567"/>
      <c r="I8" s="312"/>
      <c r="J8" s="274" t="s">
        <v>65</v>
      </c>
      <c r="K8" s="297"/>
      <c r="L8" s="297"/>
      <c r="M8" s="183"/>
    </row>
    <row r="9" spans="2:13" s="9" customFormat="1" ht="53.25" customHeight="1">
      <c r="B9" s="568">
        <v>2</v>
      </c>
      <c r="C9" s="569"/>
      <c r="D9" s="570" t="s">
        <v>132</v>
      </c>
      <c r="E9" s="571"/>
      <c r="F9" s="571"/>
      <c r="G9" s="571"/>
      <c r="H9" s="571"/>
      <c r="I9" s="312"/>
      <c r="J9" s="572"/>
      <c r="K9" s="573"/>
      <c r="L9" s="573"/>
      <c r="M9" s="183"/>
    </row>
    <row r="10" spans="2:13" s="3" customFormat="1" ht="53.25" customHeight="1">
      <c r="B10" s="568">
        <v>3</v>
      </c>
      <c r="C10" s="569"/>
      <c r="D10" s="570" t="s">
        <v>133</v>
      </c>
      <c r="E10" s="571"/>
      <c r="F10" s="571"/>
      <c r="G10" s="571"/>
      <c r="H10" s="571"/>
      <c r="I10" s="312"/>
      <c r="J10" s="274" t="s">
        <v>65</v>
      </c>
      <c r="K10" s="297"/>
      <c r="L10" s="297"/>
      <c r="M10" s="184"/>
    </row>
    <row r="11" spans="2:13" s="9" customFormat="1" ht="53.25" customHeight="1">
      <c r="B11" s="568">
        <v>4</v>
      </c>
      <c r="C11" s="569"/>
      <c r="D11" s="570" t="s">
        <v>134</v>
      </c>
      <c r="E11" s="571"/>
      <c r="F11" s="571"/>
      <c r="G11" s="571"/>
      <c r="H11" s="571"/>
      <c r="I11" s="312"/>
      <c r="J11" s="313"/>
      <c r="K11" s="297"/>
      <c r="L11" s="297"/>
      <c r="M11" s="183"/>
    </row>
    <row r="12" spans="2:13" s="9" customFormat="1" ht="53.25" customHeight="1">
      <c r="B12" s="568">
        <v>5</v>
      </c>
      <c r="C12" s="569"/>
      <c r="D12" s="570" t="s">
        <v>135</v>
      </c>
      <c r="E12" s="571"/>
      <c r="F12" s="571"/>
      <c r="G12" s="571"/>
      <c r="H12" s="571"/>
      <c r="I12" s="312"/>
      <c r="J12" s="274" t="s">
        <v>65</v>
      </c>
      <c r="K12" s="297"/>
      <c r="L12" s="297"/>
      <c r="M12" s="183"/>
    </row>
    <row r="13" spans="2:13" ht="20.25" hidden="1">
      <c r="B13" s="15"/>
      <c r="C13" s="15"/>
      <c r="D13" s="15"/>
      <c r="E13" s="15"/>
      <c r="F13" s="15"/>
      <c r="G13" s="15"/>
      <c r="H13" s="15"/>
      <c r="I13" s="186">
        <f>SUM(I8:I12)</f>
        <v>0</v>
      </c>
      <c r="J13" s="9">
        <f>IF(AND(I8=1,I10=0,I12=0),1,IF(AND(I8=1,I10=1,I12=0),3,IF(AND(I8=1,I10=1,I12=1),5,0)))</f>
        <v>0</v>
      </c>
      <c r="K13" s="15"/>
      <c r="L13" s="15"/>
      <c r="M13" s="15"/>
    </row>
    <row r="14" spans="1:255" s="4" customFormat="1" ht="24" customHeight="1">
      <c r="A14" s="163"/>
      <c r="B14" s="57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</row>
    <row r="15" spans="2:14" ht="23.25">
      <c r="B15" s="314"/>
      <c r="C15" s="314"/>
      <c r="D15" s="413"/>
      <c r="E15" s="414"/>
      <c r="F15" s="414"/>
      <c r="G15" s="414"/>
      <c r="H15" s="414"/>
      <c r="I15" s="414"/>
      <c r="J15" s="414"/>
      <c r="K15" s="314"/>
      <c r="L15" s="314"/>
      <c r="M15" s="314"/>
      <c r="N15" s="314"/>
    </row>
    <row r="16" spans="2:12" ht="20.25">
      <c r="B16" s="147" t="s">
        <v>26</v>
      </c>
      <c r="L16" s="15"/>
    </row>
    <row r="17" spans="2:12" ht="20.25">
      <c r="B17" s="453"/>
      <c r="C17" s="453"/>
      <c r="D17" s="453"/>
      <c r="E17" s="453"/>
      <c r="F17" s="453"/>
      <c r="G17" s="453"/>
      <c r="H17" s="453"/>
      <c r="I17" s="453"/>
      <c r="L17" s="15"/>
    </row>
    <row r="18" spans="2:12" ht="20.25">
      <c r="B18" s="453"/>
      <c r="C18" s="453"/>
      <c r="D18" s="453"/>
      <c r="E18" s="453"/>
      <c r="F18" s="453"/>
      <c r="G18" s="453"/>
      <c r="H18" s="453"/>
      <c r="I18" s="453"/>
      <c r="L18" s="15"/>
    </row>
    <row r="19" spans="2:12" ht="20.25">
      <c r="B19" s="453"/>
      <c r="C19" s="453"/>
      <c r="D19" s="453"/>
      <c r="E19" s="453"/>
      <c r="F19" s="453"/>
      <c r="G19" s="453"/>
      <c r="H19" s="453"/>
      <c r="I19" s="453"/>
      <c r="L19" s="15"/>
    </row>
    <row r="20" spans="2:12" ht="20.25">
      <c r="B20" s="453"/>
      <c r="C20" s="453"/>
      <c r="D20" s="453"/>
      <c r="E20" s="453"/>
      <c r="F20" s="453"/>
      <c r="G20" s="453"/>
      <c r="H20" s="453"/>
      <c r="I20" s="453"/>
      <c r="L20" s="15"/>
    </row>
    <row r="21" spans="2:13" ht="20.25">
      <c r="B21" s="453"/>
      <c r="C21" s="453"/>
      <c r="D21" s="453"/>
      <c r="E21" s="453"/>
      <c r="F21" s="453"/>
      <c r="G21" s="453"/>
      <c r="H21" s="453"/>
      <c r="I21" s="453"/>
      <c r="L21" s="15"/>
      <c r="M21" s="61"/>
    </row>
    <row r="22" spans="2:12" ht="20.25">
      <c r="B22" s="147" t="s">
        <v>66</v>
      </c>
      <c r="C22" s="147"/>
      <c r="D22" s="147"/>
      <c r="E22" s="147"/>
      <c r="F22" s="147"/>
      <c r="G22" s="147"/>
      <c r="H22" s="147"/>
      <c r="I22" s="147"/>
      <c r="L22" s="15"/>
    </row>
    <row r="23" spans="2:12" ht="20.25">
      <c r="B23" s="147"/>
      <c r="C23" s="147"/>
      <c r="D23" s="147"/>
      <c r="E23" s="147"/>
      <c r="F23" s="147"/>
      <c r="G23" s="147"/>
      <c r="H23" s="147"/>
      <c r="I23" s="147"/>
      <c r="L23" s="15"/>
    </row>
    <row r="24" spans="2:12" ht="20.25">
      <c r="B24" s="147" t="s">
        <v>25</v>
      </c>
      <c r="C24" s="15"/>
      <c r="D24" s="15"/>
      <c r="E24" s="15"/>
      <c r="F24" s="15"/>
      <c r="G24" s="15"/>
      <c r="H24" s="15"/>
      <c r="I24" s="15"/>
      <c r="L24" s="15"/>
    </row>
    <row r="25" spans="2:12" ht="20.25">
      <c r="B25" s="453"/>
      <c r="C25" s="453"/>
      <c r="D25" s="453"/>
      <c r="E25" s="453"/>
      <c r="F25" s="453"/>
      <c r="G25" s="453"/>
      <c r="H25" s="453"/>
      <c r="I25" s="453"/>
      <c r="L25" s="15"/>
    </row>
    <row r="26" spans="2:12" ht="20.25">
      <c r="B26" s="453"/>
      <c r="C26" s="453"/>
      <c r="D26" s="453"/>
      <c r="E26" s="453"/>
      <c r="F26" s="453"/>
      <c r="G26" s="453"/>
      <c r="H26" s="453"/>
      <c r="I26" s="453"/>
      <c r="L26" s="15"/>
    </row>
    <row r="27" spans="2:12" ht="20.25">
      <c r="B27" s="453"/>
      <c r="C27" s="453"/>
      <c r="D27" s="453"/>
      <c r="E27" s="453"/>
      <c r="F27" s="453"/>
      <c r="G27" s="453"/>
      <c r="H27" s="453"/>
      <c r="I27" s="453"/>
      <c r="L27" s="15"/>
    </row>
    <row r="28" spans="2:12" ht="20.25">
      <c r="B28" s="453"/>
      <c r="C28" s="453"/>
      <c r="D28" s="453"/>
      <c r="E28" s="453"/>
      <c r="F28" s="453"/>
      <c r="G28" s="453"/>
      <c r="H28" s="453"/>
      <c r="I28" s="453"/>
      <c r="L28" s="15"/>
    </row>
    <row r="29" spans="2:12" ht="20.25">
      <c r="B29" s="453"/>
      <c r="C29" s="453"/>
      <c r="D29" s="453"/>
      <c r="E29" s="453"/>
      <c r="F29" s="453"/>
      <c r="G29" s="453"/>
      <c r="H29" s="453"/>
      <c r="I29" s="453"/>
      <c r="L29" s="15"/>
    </row>
    <row r="30" spans="2:12" ht="20.25">
      <c r="B30" s="61" t="s">
        <v>66</v>
      </c>
      <c r="C30" s="61"/>
      <c r="D30" s="61"/>
      <c r="E30" s="61"/>
      <c r="F30" s="61"/>
      <c r="G30" s="61"/>
      <c r="H30" s="61"/>
      <c r="I30" s="61"/>
      <c r="L30" s="15"/>
    </row>
    <row r="31" ht="20.25">
      <c r="L31" s="15"/>
    </row>
    <row r="32" ht="20.25">
      <c r="L32" s="15"/>
    </row>
  </sheetData>
  <sheetProtection password="DF4A" sheet="1"/>
  <mergeCells count="17">
    <mergeCell ref="B9:C9"/>
    <mergeCell ref="D9:H9"/>
    <mergeCell ref="J9:L9"/>
    <mergeCell ref="B10:C10"/>
    <mergeCell ref="D10:H10"/>
    <mergeCell ref="B11:C11"/>
    <mergeCell ref="D11:H11"/>
    <mergeCell ref="B17:I21"/>
    <mergeCell ref="B25:I29"/>
    <mergeCell ref="D1:J1"/>
    <mergeCell ref="J5:K5"/>
    <mergeCell ref="B7:C7"/>
    <mergeCell ref="D7:H7"/>
    <mergeCell ref="B8:C8"/>
    <mergeCell ref="D8:H8"/>
    <mergeCell ref="B12:C12"/>
    <mergeCell ref="D12:H12"/>
  </mergeCells>
  <printOptions/>
  <pageMargins left="0.33" right="0.22" top="0.48" bottom="0.27" header="0.31496062992125984" footer="0.31496062992125984"/>
  <pageSetup horizontalDpi="600" verticalDpi="600" orientation="landscape" paperSize="9" scale="80" r:id="rId1"/>
  <headerFooter>
    <oddFooter>&amp;R&amp;P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2023-04-27T08:50:46Z</cp:lastPrinted>
  <dcterms:created xsi:type="dcterms:W3CDTF">2018-04-08T08:34:57Z</dcterms:created>
  <dcterms:modified xsi:type="dcterms:W3CDTF">2024-04-22T02:03:13Z</dcterms:modified>
  <cp:category/>
  <cp:version/>
  <cp:contentType/>
  <cp:contentStatus/>
</cp:coreProperties>
</file>