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2.2" sheetId="2" r:id="rId2"/>
    <sheet name="3.3" sheetId="3" r:id="rId3"/>
    <sheet name="ติดตามผล (ไม่ต้องกรอกข้อมูล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>'[1]8'!$X$7</definedName>
    <definedName name="___for14" localSheetId="1">'[1]12'!$X$7</definedName>
    <definedName name="___for14" localSheetId="2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>#REF!</definedName>
    <definedName name="_for10" localSheetId="1">'[1]8'!$X$7</definedName>
    <definedName name="_for10" localSheetId="2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>#REF!</definedName>
    <definedName name="_for14" localSheetId="1">'[1]12'!$X$7</definedName>
    <definedName name="_for14" localSheetId="2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10" localSheetId="1">'[1]8'!$A$7</definedName>
    <definedName name="data10" localSheetId="2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>#REF!</definedName>
    <definedName name="data14" localSheetId="1">'[1]12'!$A$7</definedName>
    <definedName name="data14" localSheetId="2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>#REF!</definedName>
    <definedName name="data4_1" localSheetId="1">'[1]3.1'!$A$7</definedName>
    <definedName name="data4_1" localSheetId="2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>#REF!</definedName>
    <definedName name="for4_1" localSheetId="1">'[1]3.1'!$X$7</definedName>
    <definedName name="for4_1" localSheetId="2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>#REF!</definedName>
    <definedName name="note10" localSheetId="1">'[1]8'!$AL$7</definedName>
    <definedName name="note10" localSheetId="2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>#REF!</definedName>
    <definedName name="note13" localSheetId="1">'[1]11'!$AL$7</definedName>
    <definedName name="note13" localSheetId="2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>#REF!</definedName>
    <definedName name="note4_1" localSheetId="1">'[1]3.1'!$AL$7</definedName>
    <definedName name="note4_1" localSheetId="2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>#REF!</definedName>
    <definedName name="remark14" localSheetId="1">'[1]12'!$BJ$7</definedName>
    <definedName name="remark14" localSheetId="2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>#REF!</definedName>
    <definedName name="score10" localSheetId="1">'[1]8'!$M$7</definedName>
    <definedName name="score10" localSheetId="2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>#REF!</definedName>
    <definedName name="score14" localSheetId="1">'[1]12'!$M$7</definedName>
    <definedName name="score14" localSheetId="2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>#REF!</definedName>
    <definedName name="score4_1" localSheetId="1">'[1]3.1'!$M$7</definedName>
    <definedName name="score4_1" localSheetId="2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<sst xmlns="http://schemas.openxmlformats.org/spreadsheetml/2006/main" count="235" uniqueCount="152">
  <si>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</si>
  <si>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</si>
  <si>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</si>
  <si>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</si>
  <si>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</si>
  <si>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</si>
  <si>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</si>
  <si>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</si>
  <si>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</si>
  <si>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</si>
  <si>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</si>
  <si>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</si>
  <si>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</si>
  <si>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</si>
  <si>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</si>
  <si>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</si>
  <si>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</si>
  <si>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</si>
  <si>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</si>
  <si>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</si>
  <si>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</si>
  <si>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</si>
  <si>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</si>
  <si>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</si>
  <si>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</si>
  <si>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</si>
  <si>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</si>
  <si>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</si>
  <si>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</si>
  <si>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</si>
  <si>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</si>
  <si>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</si>
  <si>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</si>
  <si>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</si>
  <si>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</si>
  <si>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</si>
  <si>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</si>
  <si>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</si>
  <si>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</si>
  <si>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</si>
  <si>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</si>
  <si>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</si>
  <si>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</si>
  <si>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</si>
  <si>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</si>
  <si>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</si>
  <si>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</si>
  <si>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</si>
  <si>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</si>
  <si>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</si>
  <si>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</si>
  <si>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</si>
  <si>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</si>
  <si>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</si>
  <si>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</si>
  <si>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</si>
  <si>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</si>
  <si>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</si>
  <si>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</si>
  <si>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</si>
  <si>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</si>
  <si>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</si>
  <si>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</si>
  <si>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</si>
  <si>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</si>
  <si>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</si>
  <si>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</si>
  <si>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</si>
  <si>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</si>
  <si>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</si>
  <si>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</si>
  <si>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</si>
  <si>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</si>
  <si>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</si>
  <si>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</si>
  <si>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</si>
  <si>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</si>
  <si>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</si>
  <si>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</si>
  <si>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</si>
  <si>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</si>
  <si>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</si>
  <si>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</si>
  <si>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</si>
  <si>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</si>
  <si>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</si>
  <si>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</si>
  <si>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</si>
  <si>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</si>
  <si>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</si>
  <si>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</si>
  <si>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</si>
  <si>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</si>
  <si>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</si>
  <si>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</si>
  <si>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</si>
  <si>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</si>
  <si>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</si>
  <si>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</si>
  <si>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</si>
  <si>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</si>
  <si>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</si>
  <si>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</si>
  <si>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</si>
  <si>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</si>
  <si>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</si>
  <si>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</si>
  <si>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</si>
  <si>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</si>
  <si>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</si>
  <si>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</si>
  <si>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</si>
  <si>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</si>
  <si>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</si>
  <si>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</si>
  <si>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</si>
  <si>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</si>
  <si>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</si>
  <si>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สำนักงานคดีศาลสูง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</si>
  <si>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</si>
  <si>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</si>
  <si>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</si>
  <si>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</si>
  <si>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</si>
  <si>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</si>
  <si>
    <t>ร้อยละของคดีอาญาที่จำเลยให้การปฏิเสธและศาลมีคำพิพากษายกฟ้อง/ไม่เป็นไปตามฟ้องในปีงบประมาณ พ.ศ. ๒๕๖6 ด้วยเหตุปัจจัยที่มีนัยเกี่ยวกับการปฏิบัติหน้าที่ของพนักงานอัยการ
โดยตรง</t>
  </si>
  <si>
    <t>สคศส.</t>
  </si>
  <si>
    <t>ชั้นฎีกา</t>
  </si>
  <si>
    <r>
      <t>จำนวนคดีอาญาที่จำเลยให้การปฏิเสธและศาลมีคำพิพากษา</t>
    </r>
    <r>
      <rPr>
        <u val="single"/>
        <sz val="14"/>
        <rFont val="TH SarabunIT๙"/>
        <family val="2"/>
      </rPr>
      <t>ถึงที่สุด</t>
    </r>
    <r>
      <rPr>
        <sz val="14"/>
        <rFont val="TH SarabunIT๙"/>
        <family val="2"/>
      </rPr>
      <t xml:space="preserve">
ในปีงบประมาณ พ.ศ. 2566 ทั้งหมด</t>
    </r>
  </si>
  <si>
    <t>จำนวนคดีอาญาที่จำเลยให้การปฏิเสธและศาลมีคำพิพากษายกฟ้อง/ไม่เป็นไปตามฟ้องด้วยเหตุปัจจัยที่มีนัยเกี่ยวกับการปฏิบัติหน้าที่ของพนักงานอัยการโดยตรงทั้งหมด</t>
  </si>
  <si>
    <t>ร้อยละของคดีอาญาที่จำเลยให้การปฏิเสธและศาลมีคำพิพากษายกฟ้อง/ไม่เป็นไปตามฟ้อง 
ในปีงบประมาณ พ.ศ. 2566 ด้วยเหตุปัจจัยที่มีนัยเกี่ยวกับ
การปฏิบัติหน้าที่ของพนักงานอัยการโดยตรง</t>
  </si>
  <si>
    <r>
      <t xml:space="preserve">ร้อยละของคดีอาญาที่จำเลยให้การปฏิเสธและศาลมีคำพิพากษายกฟ้อง/ไม่เป็นไปตามฟ้อง ในปีงบประมาณ พ.ศ. 2565 ด้วยเหตุปัจจัยที่มีนัยเกี่ยวกับ
การปฏิบัติหน้าที่ของพนักงานอัยการโดยตรง </t>
    </r>
    <r>
      <rPr>
        <b/>
        <sz val="14"/>
        <rFont val="TH SarabunIT๙"/>
        <family val="2"/>
      </rPr>
      <t>(เฉพาะชั้นศาลสูง)</t>
    </r>
  </si>
  <si>
    <t>จำนวนของคดีอาญาที่จำเลยให้การปฏิเสธและศาลมีคำพิพากษาเป็นไปตามฟ้อง</t>
  </si>
  <si>
    <t>ร้อยละของคดีอาญาที่จำเลยให้การปฏิเสธและศาลมีคำพิพากษาเป็นไปตามฟ้อง</t>
  </si>
  <si>
    <r>
      <t>เหตุปัจจัยที่มีนัยเกี่ยวกับการปฏิบัติหน้าที่ของพนักงานอัยการ  
ของคดีอาญาที่จำเลยให้การปฏิเสธและศาลมีคำพิพากษ</t>
    </r>
    <r>
      <rPr>
        <b/>
        <u val="single"/>
        <sz val="12"/>
        <rFont val="TH SarabunIT๙"/>
        <family val="2"/>
      </rPr>
      <t>าถึงที่สุด</t>
    </r>
    <r>
      <rPr>
        <b/>
        <sz val="12"/>
        <rFont val="TH SarabunIT๙"/>
        <family val="2"/>
      </rPr>
      <t>ยกฟ้อง/ไม่เป็นไปตามฟ้อง</t>
    </r>
  </si>
  <si>
    <t>1. ยกฟ้องฐานความผิดที่ฟ้อง (ทุกฐานความผิด หรือ บางฐานความผิด)</t>
  </si>
  <si>
    <t xml:space="preserve">2. การกระทำของจำเลยไม่เป็นความผิด  </t>
  </si>
  <si>
    <t xml:space="preserve">3. จำเลยไม่ได้กระทำความผิด  </t>
  </si>
  <si>
    <t>4. ฟ้องบกพร่อง ฟ้องขาดองค์ประกอบ อ้างกฎหมาย มาตรา วัน เวลา ที่เกิดเหตุผิด</t>
  </si>
  <si>
    <t xml:space="preserve">5. โจทก์ไม่มีอำนาจฟ้อง  </t>
  </si>
  <si>
    <t xml:space="preserve">6. ยกฟ้องเพราะไม่ได้ของกลางที่เกี่ยวกับความผิดที่ฟ้องมาสืบ </t>
  </si>
  <si>
    <t>7. ร้องทุกข์โดยไม่ชอบด้วยกฎหมาย</t>
  </si>
  <si>
    <t>8. สอบสวนไม่ชอบด้วยกฎหมาย</t>
  </si>
  <si>
    <t>9. ฟ้องข้อหาที่ขาดอายุความ</t>
  </si>
  <si>
    <t>10. ฟ้องซ้ำ/ฟ้องซ้อน</t>
  </si>
  <si>
    <t>11. โจทก์ไม่นำพยานสำคัญเข้าเบิกความ</t>
  </si>
  <si>
    <t>12. โจทก์ไม่ไปศาล</t>
  </si>
  <si>
    <t>13. โจทก์แถลงไม่สืบพยาน</t>
  </si>
  <si>
    <t>จำนวนที่ต้องแจงในเหตุปัจจัย 13 ข้อ</t>
  </si>
  <si>
    <t>* อื่น ๆ (โปรดระบุในช่องผลการวิเคราะห์)
* หมายถึง เหตุปัจจัยที่ไม่เกี่ยวกับการปฏิบัติหน้าที่ของพนักงานอัยการ 
เช่น ข้อเท็จจริงที่เป็นคุณกับผู้ต้องหาปรากฎครั้งแรกในชั้นการพิจารณาของศาล</t>
  </si>
  <si>
    <t>ติดตามผลการดำเนินงาน</t>
  </si>
  <si>
    <t>kpr2567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</si>
</sst>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0"/>
      <name val="TH SarabunIT๙"/>
      <family val="2"/>
    </font>
    <font>
      <u val="single"/>
      <sz val="14"/>
      <name val="TH SarabunIT๙"/>
      <family val="2"/>
    </font>
    <font>
      <b/>
      <sz val="12"/>
      <name val="TH SarabunIT๙"/>
      <family val="2"/>
    </font>
    <font>
      <b/>
      <u val="single"/>
      <sz val="12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4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4"/>
      <color theme="0"/>
      <name val="TH SarabunIT๙"/>
      <family val="2"/>
    </font>
    <font>
      <b/>
      <u val="single"/>
      <sz val="16"/>
      <color theme="1"/>
      <name val="TH SarabunIT๙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00E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3" applyNumberFormat="0" applyAlignment="0" applyProtection="0"/>
    <xf numFmtId="0" fontId="57" fillId="0" borderId="4" applyNumberFormat="0" applyFill="0" applyAlignment="0" applyProtection="0"/>
    <xf numFmtId="0" fontId="5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24" borderId="2" applyNumberFormat="0" applyAlignment="0" applyProtection="0"/>
    <xf numFmtId="0" fontId="60" fillId="25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63" fillId="21" borderId="6" applyNumberFormat="0" applyAlignment="0" applyProtection="0"/>
    <xf numFmtId="0" fontId="0" fillId="33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7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8" fillId="6" borderId="12" xfId="91" applyFont="1" applyFill="1" applyBorder="1" applyAlignment="1" applyProtection="1">
      <alignment vertical="center" shrinkToFit="1"/>
      <protection/>
    </xf>
    <xf numFmtId="1" fontId="69" fillId="6" borderId="11" xfId="91" applyNumberFormat="1" applyFont="1" applyFill="1" applyBorder="1" applyAlignment="1" applyProtection="1">
      <alignment horizontal="center" vertical="center" shrinkToFit="1"/>
      <protection/>
    </xf>
    <xf numFmtId="0" fontId="68" fillId="6" borderId="11" xfId="91" applyNumberFormat="1" applyFont="1" applyFill="1" applyBorder="1" applyAlignment="1" applyProtection="1">
      <alignment horizontal="center" vertical="center" shrinkToFit="1"/>
      <protection/>
    </xf>
    <xf numFmtId="192" fontId="69" fillId="6" borderId="13" xfId="91" applyNumberFormat="1" applyFont="1" applyFill="1" applyBorder="1" applyAlignment="1" applyProtection="1">
      <alignment horizontal="center" vertical="center" shrinkToFit="1"/>
      <protection/>
    </xf>
    <xf numFmtId="192" fontId="68" fillId="6" borderId="11" xfId="91" applyNumberFormat="1" applyFont="1" applyFill="1" applyBorder="1" applyAlignment="1" applyProtection="1">
      <alignment horizontal="center" vertical="center" shrinkToFit="1"/>
      <protection/>
    </xf>
    <xf numFmtId="0" fontId="67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9" fillId="0" borderId="17" xfId="91" applyFont="1" applyFill="1" applyBorder="1" applyAlignment="1" applyProtection="1">
      <alignment horizontal="right" vertical="center"/>
      <protection/>
    </xf>
    <xf numFmtId="1" fontId="69" fillId="0" borderId="11" xfId="91" applyNumberFormat="1" applyFont="1" applyFill="1" applyBorder="1" applyAlignment="1" applyProtection="1">
      <alignment horizontal="center" vertical="center" shrinkToFit="1"/>
      <protection/>
    </xf>
    <xf numFmtId="0" fontId="68" fillId="0" borderId="18" xfId="91" applyNumberFormat="1" applyFont="1" applyFill="1" applyBorder="1" applyAlignment="1" applyProtection="1">
      <alignment horizontal="center" vertical="center" shrinkToFit="1"/>
      <protection/>
    </xf>
    <xf numFmtId="0" fontId="68" fillId="0" borderId="18" xfId="83" applyNumberFormat="1" applyFont="1" applyFill="1" applyBorder="1" applyAlignment="1" applyProtection="1">
      <alignment horizontal="center" vertical="center" shrinkToFit="1"/>
      <protection/>
    </xf>
    <xf numFmtId="0" fontId="68" fillId="0" borderId="18" xfId="91" applyFont="1" applyFill="1" applyBorder="1" applyAlignment="1" applyProtection="1">
      <alignment vertical="center" shrinkToFit="1"/>
      <protection/>
    </xf>
    <xf numFmtId="192" fontId="69" fillId="0" borderId="11" xfId="91" applyNumberFormat="1" applyFont="1" applyFill="1" applyBorder="1" applyAlignment="1" applyProtection="1">
      <alignment horizontal="center" vertical="center" shrinkToFit="1"/>
      <protection/>
    </xf>
    <xf numFmtId="0" fontId="67" fillId="0" borderId="0" xfId="91" applyFont="1" applyFill="1" applyAlignment="1" applyProtection="1">
      <alignment vertical="center"/>
      <protection/>
    </xf>
    <xf numFmtId="192" fontId="68" fillId="0" borderId="0" xfId="91" applyNumberFormat="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vertical="top" shrinkToFit="1"/>
      <protection/>
    </xf>
    <xf numFmtId="0" fontId="68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70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71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72" fillId="0" borderId="18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19" xfId="83" applyNumberFormat="1" applyFont="1" applyFill="1" applyBorder="1" applyAlignment="1" applyProtection="1">
      <alignment horizontal="center" vertical="center" shrinkToFit="1"/>
      <protection/>
    </xf>
    <xf numFmtId="192" fontId="4" fillId="0" borderId="20" xfId="83" applyNumberFormat="1" applyFont="1" applyFill="1" applyBorder="1" applyAlignment="1" applyProtection="1">
      <alignment horizontal="center" vertical="center" shrinkToFit="1"/>
      <protection/>
    </xf>
    <xf numFmtId="192" fontId="4" fillId="0" borderId="19" xfId="91" applyNumberFormat="1" applyFont="1" applyFill="1" applyBorder="1" applyAlignment="1" applyProtection="1">
      <alignment horizontal="center" vertical="center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192" fontId="68" fillId="0" borderId="0" xfId="91" applyNumberFormat="1" applyFont="1" applyFill="1" applyAlignment="1" applyProtection="1">
      <alignment vertical="top" shrinkToFit="1"/>
      <protection/>
    </xf>
    <xf numFmtId="0" fontId="68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3" xfId="91" applyFont="1" applyFill="1" applyBorder="1" applyAlignment="1" applyProtection="1">
      <alignment horizontal="center" vertical="top" shrinkToFit="1"/>
      <protection/>
    </xf>
    <xf numFmtId="0" fontId="12" fillId="0" borderId="24" xfId="91" applyFont="1" applyFill="1" applyBorder="1" applyAlignment="1" applyProtection="1">
      <alignment horizontal="center" vertical="top" shrinkToFit="1"/>
      <protection/>
    </xf>
    <xf numFmtId="0" fontId="72" fillId="0" borderId="18" xfId="91" applyFont="1" applyFill="1" applyBorder="1" applyAlignment="1" applyProtection="1">
      <alignment horizontal="center" vertical="center" shrinkToFit="1"/>
      <protection/>
    </xf>
    <xf numFmtId="0" fontId="72" fillId="0" borderId="0" xfId="91" applyFont="1" applyFill="1" applyAlignment="1" applyProtection="1">
      <alignment horizontal="center" vertical="center" shrinkToFit="1"/>
      <protection/>
    </xf>
    <xf numFmtId="0" fontId="69" fillId="0" borderId="0" xfId="91" applyFont="1" applyFill="1" applyBorder="1" applyAlignment="1" applyProtection="1">
      <alignment horizontal="center" vertical="center" shrinkToFit="1"/>
      <protection/>
    </xf>
    <xf numFmtId="0" fontId="68" fillId="0" borderId="0" xfId="91" applyNumberFormat="1" applyFont="1" applyFill="1" applyBorder="1" applyAlignment="1" applyProtection="1">
      <alignment horizontal="center" vertical="center" shrinkToFit="1"/>
      <protection/>
    </xf>
    <xf numFmtId="0" fontId="68" fillId="0" borderId="0" xfId="83" applyNumberFormat="1" applyFont="1" applyFill="1" applyBorder="1" applyAlignment="1" applyProtection="1">
      <alignment vertical="center" shrinkToFit="1"/>
      <protection/>
    </xf>
    <xf numFmtId="197" fontId="68" fillId="0" borderId="0" xfId="83" applyNumberFormat="1" applyFont="1" applyFill="1" applyBorder="1" applyAlignment="1" applyProtection="1">
      <alignment horizontal="center" vertical="center" shrinkToFit="1"/>
      <protection/>
    </xf>
    <xf numFmtId="192" fontId="68" fillId="0" borderId="0" xfId="83" applyNumberFormat="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Border="1" applyAlignment="1" applyProtection="1">
      <alignment horizontal="left" vertical="center"/>
      <protection/>
    </xf>
    <xf numFmtId="0" fontId="68" fillId="0" borderId="0" xfId="91" applyFont="1" applyFill="1" applyBorder="1" applyAlignment="1" applyProtection="1">
      <alignment horizontal="center" vertical="center" shrinkToFit="1"/>
      <protection/>
    </xf>
    <xf numFmtId="192" fontId="68" fillId="0" borderId="0" xfId="83" applyNumberFormat="1" applyFont="1" applyFill="1" applyBorder="1" applyAlignment="1" applyProtection="1">
      <alignment vertical="center" shrinkToFit="1"/>
      <protection/>
    </xf>
    <xf numFmtId="0" fontId="69" fillId="0" borderId="0" xfId="91" applyFont="1" applyFill="1" applyBorder="1" applyAlignment="1" applyProtection="1">
      <alignment vertical="center" shrinkToFit="1"/>
      <protection/>
    </xf>
    <xf numFmtId="192" fontId="68" fillId="0" borderId="0" xfId="91" applyNumberFormat="1" applyFont="1" applyFill="1" applyBorder="1" applyAlignment="1" applyProtection="1">
      <alignment horizontal="center" vertical="center" shrinkToFit="1"/>
      <protection/>
    </xf>
    <xf numFmtId="192" fontId="68" fillId="0" borderId="0" xfId="91" applyNumberFormat="1" applyFont="1" applyFill="1" applyBorder="1" applyAlignment="1" applyProtection="1">
      <alignment vertical="center" shrinkToFit="1"/>
      <protection/>
    </xf>
    <xf numFmtId="0" fontId="68" fillId="0" borderId="0" xfId="91" applyFont="1" applyFill="1" applyBorder="1" applyAlignment="1" applyProtection="1">
      <alignment vertical="center"/>
      <protection/>
    </xf>
    <xf numFmtId="0" fontId="68" fillId="0" borderId="0" xfId="91" applyFont="1" applyFill="1" applyBorder="1" applyAlignment="1" applyProtection="1">
      <alignment vertical="center" shrinkToFit="1"/>
      <protection/>
    </xf>
    <xf numFmtId="0" fontId="68" fillId="0" borderId="0" xfId="91" applyFont="1" applyFill="1" applyAlignment="1" applyProtection="1">
      <alignment vertical="center" shrinkToFit="1"/>
      <protection/>
    </xf>
    <xf numFmtId="0" fontId="68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9" fillId="0" borderId="0" xfId="91" applyFont="1" applyFill="1" applyBorder="1" applyAlignment="1" applyProtection="1">
      <alignment vertical="top"/>
      <protection/>
    </xf>
    <xf numFmtId="2" fontId="69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0" fontId="69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5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6" xfId="91" applyFont="1" applyFill="1" applyBorder="1" applyAlignment="1" applyProtection="1">
      <alignment vertical="top" wrapText="1"/>
      <protection/>
    </xf>
    <xf numFmtId="0" fontId="5" fillId="0" borderId="27" xfId="91" applyFont="1" applyFill="1" applyBorder="1" applyAlignment="1" applyProtection="1">
      <alignment horizontal="center" vertical="top" shrinkToFit="1"/>
      <protection/>
    </xf>
    <xf numFmtId="1" fontId="5" fillId="0" borderId="27" xfId="91" applyNumberFormat="1" applyFont="1" applyFill="1" applyBorder="1" applyAlignment="1" applyProtection="1">
      <alignment horizontal="center" vertical="top" shrinkToFit="1"/>
      <protection/>
    </xf>
    <xf numFmtId="2" fontId="5" fillId="0" borderId="27" xfId="91" applyNumberFormat="1" applyFont="1" applyFill="1" applyBorder="1" applyAlignment="1" applyProtection="1">
      <alignment horizontal="center" vertical="top" shrinkToFit="1"/>
      <protection/>
    </xf>
    <xf numFmtId="1" fontId="5" fillId="0" borderId="27" xfId="77" applyNumberFormat="1" applyFont="1" applyFill="1" applyBorder="1" applyAlignment="1" applyProtection="1">
      <alignment horizontal="center" vertical="top" shrinkToFit="1"/>
      <protection/>
    </xf>
    <xf numFmtId="192" fontId="5" fillId="0" borderId="28" xfId="91" applyNumberFormat="1" applyFont="1" applyFill="1" applyBorder="1" applyAlignment="1" applyProtection="1">
      <alignment horizontal="center" vertical="top" shrinkToFit="1"/>
      <protection/>
    </xf>
    <xf numFmtId="1" fontId="13" fillId="0" borderId="27" xfId="91" applyNumberFormat="1" applyFont="1" applyFill="1" applyBorder="1" applyAlignment="1" applyProtection="1">
      <alignment horizontal="right" shrinkToFit="1"/>
      <protection/>
    </xf>
    <xf numFmtId="192" fontId="5" fillId="0" borderId="27" xfId="83" applyNumberFormat="1" applyFont="1" applyFill="1" applyBorder="1" applyAlignment="1" applyProtection="1">
      <alignment horizontal="center" vertical="top" shrinkToFit="1"/>
      <protection/>
    </xf>
    <xf numFmtId="195" fontId="12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67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5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71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7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0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6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3" fillId="0" borderId="0" xfId="0" applyFont="1" applyAlignment="1" applyProtection="1">
      <alignment horizontal="left" vertical="center" wrapText="1" readingOrder="1"/>
      <protection/>
    </xf>
    <xf numFmtId="0" fontId="71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6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71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5" xfId="63" applyFont="1" applyFill="1" applyBorder="1" applyAlignment="1" applyProtection="1">
      <alignment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7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76" fillId="0" borderId="0" xfId="91" applyNumberFormat="1" applyFont="1" applyFill="1" applyBorder="1" applyAlignment="1" applyProtection="1">
      <alignment horizontal="left" vertical="center" indent="8"/>
      <protection/>
    </xf>
    <xf numFmtId="0" fontId="77" fillId="0" borderId="0" xfId="91" applyNumberFormat="1" applyFont="1" applyFill="1" applyBorder="1" applyAlignment="1" applyProtection="1">
      <alignment horizontal="left" vertical="center" indent="8"/>
      <protection/>
    </xf>
    <xf numFmtId="0" fontId="71" fillId="0" borderId="0" xfId="93" applyFont="1" applyAlignment="1" applyProtection="1">
      <alignment horizontal="center"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18" fillId="0" borderId="0" xfId="93" applyFont="1" applyAlignment="1" applyProtection="1">
      <alignment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2" fontId="18" fillId="0" borderId="12" xfId="64" applyNumberFormat="1" applyFont="1" applyFill="1" applyBorder="1" applyAlignment="1" applyProtection="1">
      <alignment horizontal="left" vertical="center"/>
      <protection/>
    </xf>
    <xf numFmtId="0" fontId="20" fillId="0" borderId="0" xfId="50" applyFont="1" applyAlignment="1" applyProtection="1">
      <alignment vertical="center"/>
      <protection/>
    </xf>
    <xf numFmtId="192" fontId="18" fillId="0" borderId="12" xfId="50" applyNumberFormat="1" applyFont="1" applyBorder="1" applyAlignment="1" applyProtection="1">
      <alignment horizontal="left" vertical="center"/>
      <protection/>
    </xf>
    <xf numFmtId="192" fontId="18" fillId="0" borderId="12" xfId="64" applyNumberFormat="1" applyFont="1" applyFill="1" applyBorder="1" applyAlignment="1" applyProtection="1">
      <alignment horizontal="left" vertical="center"/>
      <protection/>
    </xf>
    <xf numFmtId="0" fontId="3" fillId="35" borderId="12" xfId="64" applyFont="1" applyFill="1" applyBorder="1" applyAlignment="1" applyProtection="1">
      <alignment horizontal="center" vertical="center"/>
      <protection/>
    </xf>
    <xf numFmtId="0" fontId="18" fillId="0" borderId="0" xfId="64" applyFont="1" applyAlignment="1" applyProtection="1">
      <alignment vertical="center"/>
      <protection/>
    </xf>
    <xf numFmtId="0" fontId="18" fillId="0" borderId="0" xfId="93" applyFont="1" applyAlignment="1" applyProtection="1">
      <alignment horizontal="right" vertical="center"/>
      <protection/>
    </xf>
    <xf numFmtId="195" fontId="18" fillId="0" borderId="0" xfId="93" applyNumberFormat="1" applyFont="1" applyFill="1" applyBorder="1" applyAlignment="1" applyProtection="1">
      <alignment horizontal="center" vertical="center"/>
      <protection/>
    </xf>
    <xf numFmtId="0" fontId="3" fillId="0" borderId="0" xfId="93" applyFont="1" applyAlignment="1" applyProtection="1">
      <alignment horizontal="center" vertical="center"/>
      <protection/>
    </xf>
    <xf numFmtId="0" fontId="18" fillId="0" borderId="0" xfId="62" applyFont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center" vertical="center"/>
      <protection/>
    </xf>
    <xf numFmtId="0" fontId="3" fillId="0" borderId="11" xfId="93" applyFont="1" applyFill="1" applyBorder="1" applyAlignment="1" applyProtection="1">
      <alignment horizontal="center" vertical="center"/>
      <protection/>
    </xf>
    <xf numFmtId="0" fontId="3" fillId="12" borderId="11" xfId="62" applyFont="1" applyFill="1" applyBorder="1" applyAlignment="1" applyProtection="1">
      <alignment horizontal="center" vertical="center" shrinkToFit="1"/>
      <protection/>
    </xf>
    <xf numFmtId="0" fontId="3" fillId="12" borderId="11" xfId="62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horizontal="center" vertical="center" wrapText="1"/>
      <protection/>
    </xf>
    <xf numFmtId="1" fontId="18" fillId="0" borderId="11" xfId="77" applyNumberFormat="1" applyFont="1" applyFill="1" applyBorder="1" applyAlignment="1" applyProtection="1">
      <alignment horizontal="center" vertical="center" wrapText="1"/>
      <protection/>
    </xf>
    <xf numFmtId="2" fontId="18" fillId="34" borderId="11" xfId="64" applyNumberFormat="1" applyFont="1" applyFill="1" applyBorder="1" applyAlignment="1" applyProtection="1">
      <alignment horizontal="center" vertical="center"/>
      <protection/>
    </xf>
    <xf numFmtId="193" fontId="18" fillId="34" borderId="11" xfId="62" applyNumberFormat="1" applyFont="1" applyFill="1" applyBorder="1" applyAlignment="1" applyProtection="1">
      <alignment horizontal="center" vertical="center"/>
      <protection/>
    </xf>
    <xf numFmtId="0" fontId="18" fillId="0" borderId="0" xfId="62" applyFont="1" applyAlignment="1" applyProtection="1">
      <alignment vertical="top"/>
      <protection/>
    </xf>
    <xf numFmtId="0" fontId="18" fillId="0" borderId="0" xfId="62" applyFont="1" applyBorder="1" applyAlignment="1" applyProtection="1">
      <alignment vertical="top"/>
      <protection/>
    </xf>
    <xf numFmtId="2" fontId="18" fillId="0" borderId="0" xfId="77" applyNumberFormat="1" applyFont="1" applyFill="1" applyBorder="1" applyAlignment="1" applyProtection="1">
      <alignment horizontal="center" vertical="top" wrapText="1"/>
      <protection/>
    </xf>
    <xf numFmtId="0" fontId="3" fillId="0" borderId="0" xfId="62" applyFont="1" applyAlignment="1" applyProtection="1">
      <alignment horizontal="center" vertical="top"/>
      <protection/>
    </xf>
    <xf numFmtId="0" fontId="3" fillId="36" borderId="11" xfId="62" applyFont="1" applyFill="1" applyBorder="1" applyAlignment="1" applyProtection="1">
      <alignment horizontal="center" vertical="center"/>
      <protection/>
    </xf>
    <xf numFmtId="0" fontId="18" fillId="0" borderId="0" xfId="62" applyFont="1" applyAlignment="1" applyProtection="1">
      <alignment vertical="center"/>
      <protection/>
    </xf>
    <xf numFmtId="194" fontId="3" fillId="39" borderId="31" xfId="35" applyNumberFormat="1" applyFont="1" applyFill="1" applyBorder="1" applyAlignment="1" applyProtection="1">
      <alignment horizontal="center" vertical="center"/>
      <protection/>
    </xf>
    <xf numFmtId="194" fontId="3" fillId="35" borderId="31" xfId="35" applyNumberFormat="1" applyFont="1" applyFill="1" applyBorder="1" applyAlignment="1" applyProtection="1">
      <alignment horizontal="center" vertical="center"/>
      <protection/>
    </xf>
    <xf numFmtId="194" fontId="3" fillId="0" borderId="31" xfId="35" applyNumberFormat="1" applyFont="1" applyFill="1" applyBorder="1" applyAlignment="1" applyProtection="1">
      <alignment horizontal="center" vertical="center"/>
      <protection/>
    </xf>
    <xf numFmtId="194" fontId="3" fillId="39" borderId="11" xfId="35" applyNumberFormat="1" applyFont="1" applyFill="1" applyBorder="1" applyAlignment="1" applyProtection="1">
      <alignment horizontal="center" vertical="center"/>
      <protection/>
    </xf>
    <xf numFmtId="194" fontId="3" fillId="35" borderId="11" xfId="35" applyNumberFormat="1" applyFont="1" applyFill="1" applyBorder="1" applyAlignment="1" applyProtection="1">
      <alignment horizontal="center" vertical="center"/>
      <protection/>
    </xf>
    <xf numFmtId="194" fontId="3" fillId="0" borderId="11" xfId="35" applyNumberFormat="1" applyFont="1" applyFill="1" applyBorder="1" applyAlignment="1" applyProtection="1">
      <alignment horizontal="center" vertical="center"/>
      <protection/>
    </xf>
    <xf numFmtId="2" fontId="18" fillId="0" borderId="11" xfId="62" applyNumberFormat="1" applyFont="1" applyBorder="1" applyAlignment="1" applyProtection="1">
      <alignment horizontal="center" vertical="center"/>
      <protection/>
    </xf>
    <xf numFmtId="196" fontId="3" fillId="9" borderId="11" xfId="35" applyNumberFormat="1" applyFont="1" applyFill="1" applyBorder="1" applyAlignment="1" applyProtection="1">
      <alignment horizontal="center" vertical="center"/>
      <protection/>
    </xf>
    <xf numFmtId="0" fontId="18" fillId="0" borderId="0" xfId="62" applyFont="1" applyBorder="1" applyAlignment="1" applyProtection="1">
      <alignment vertical="center" wrapText="1"/>
      <protection/>
    </xf>
    <xf numFmtId="196" fontId="3" fillId="19" borderId="12" xfId="35" applyNumberFormat="1" applyFont="1" applyFill="1" applyBorder="1" applyAlignment="1" applyProtection="1">
      <alignment horizontal="center" vertical="center"/>
      <protection/>
    </xf>
    <xf numFmtId="0" fontId="18" fillId="0" borderId="0" xfId="62" applyFont="1" applyBorder="1" applyAlignment="1" applyProtection="1">
      <alignment horizontal="center" vertical="center" wrapText="1"/>
      <protection/>
    </xf>
    <xf numFmtId="196" fontId="3" fillId="0" borderId="11" xfId="35" applyNumberFormat="1" applyFont="1" applyFill="1" applyBorder="1" applyAlignment="1" applyProtection="1">
      <alignment horizontal="center" vertical="center"/>
      <protection/>
    </xf>
    <xf numFmtId="2" fontId="18" fillId="0" borderId="0" xfId="64" applyNumberFormat="1" applyFont="1" applyFill="1" applyBorder="1" applyAlignment="1" applyProtection="1">
      <alignment horizontal="center" vertical="center"/>
      <protection/>
    </xf>
    <xf numFmtId="0" fontId="18" fillId="0" borderId="0" xfId="62" applyFont="1" applyBorder="1" applyAlignment="1" applyProtection="1">
      <alignment horizontal="right"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0" fontId="18" fillId="0" borderId="0" xfId="64" applyFont="1" applyAlignment="1" applyProtection="1">
      <alignment vertical="top"/>
      <protection/>
    </xf>
    <xf numFmtId="0" fontId="18" fillId="39" borderId="11" xfId="62" applyFont="1" applyFill="1" applyBorder="1" applyAlignment="1" applyProtection="1">
      <alignment horizontal="center" vertical="center"/>
      <protection/>
    </xf>
    <xf numFmtId="0" fontId="18" fillId="35" borderId="11" xfId="62" applyFont="1" applyFill="1" applyBorder="1" applyAlignment="1" applyProtection="1">
      <alignment horizontal="center" vertical="center"/>
      <protection/>
    </xf>
    <xf numFmtId="194" fontId="18" fillId="0" borderId="11" xfId="62" applyNumberFormat="1" applyFont="1" applyFill="1" applyBorder="1" applyAlignment="1" applyProtection="1">
      <alignment horizontal="center" vertical="center"/>
      <protection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18" fillId="40" borderId="11" xfId="62" applyFont="1" applyFill="1" applyBorder="1" applyAlignment="1" applyProtection="1">
      <alignment horizontal="center" vertical="center"/>
      <protection/>
    </xf>
    <xf numFmtId="0" fontId="18" fillId="0" borderId="0" xfId="62" applyFont="1" applyBorder="1" applyAlignment="1" applyProtection="1">
      <alignment horizontal="left" vertical="center" wrapText="1"/>
      <protection/>
    </xf>
    <xf numFmtId="0" fontId="78" fillId="0" borderId="0" xfId="62" applyFont="1" applyFill="1" applyBorder="1" applyAlignment="1" applyProtection="1">
      <alignment horizontal="center" vertical="center"/>
      <protection/>
    </xf>
    <xf numFmtId="0" fontId="18" fillId="0" borderId="0" xfId="50" applyFont="1" applyAlignment="1" applyProtection="1">
      <alignment/>
      <protection/>
    </xf>
    <xf numFmtId="0" fontId="18" fillId="0" borderId="0" xfId="50" applyFont="1" applyProtection="1">
      <alignment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7" xfId="91" applyNumberFormat="1" applyFont="1" applyFill="1" applyBorder="1" applyAlignment="1" applyProtection="1">
      <alignment horizontal="center" vertical="center"/>
      <protection/>
    </xf>
    <xf numFmtId="192" fontId="15" fillId="0" borderId="32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5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3" xfId="91" applyFont="1" applyFill="1" applyBorder="1" applyAlignment="1" applyProtection="1">
      <alignment horizontal="center" vertical="center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192" fontId="69" fillId="0" borderId="18" xfId="83" applyNumberFormat="1" applyFont="1" applyFill="1" applyBorder="1" applyAlignment="1" applyProtection="1">
      <alignment horizontal="center" vertical="center" shrinkToFit="1"/>
      <protection/>
    </xf>
    <xf numFmtId="192" fontId="69" fillId="0" borderId="17" xfId="83" applyNumberFormat="1" applyFont="1" applyFill="1" applyBorder="1" applyAlignment="1" applyProtection="1">
      <alignment horizontal="center" vertical="center" shrinkToFit="1"/>
      <protection/>
    </xf>
    <xf numFmtId="0" fontId="4" fillId="0" borderId="36" xfId="91" applyFont="1" applyFill="1" applyBorder="1" applyAlignment="1" applyProtection="1">
      <alignment horizontal="center" vertical="center"/>
      <protection locked="0"/>
    </xf>
    <xf numFmtId="0" fontId="4" fillId="0" borderId="37" xfId="91" applyFont="1" applyFill="1" applyBorder="1" applyAlignment="1" applyProtection="1">
      <alignment horizontal="center" vertical="center"/>
      <protection locked="0"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79" fillId="6" borderId="13" xfId="91" applyFont="1" applyFill="1" applyBorder="1" applyAlignment="1" applyProtection="1">
      <alignment horizontal="left" vertical="center" wrapText="1"/>
      <protection/>
    </xf>
    <xf numFmtId="0" fontId="79" fillId="6" borderId="12" xfId="91" applyFont="1" applyFill="1" applyBorder="1" applyAlignment="1" applyProtection="1">
      <alignment horizontal="left" vertical="center" wrapText="1"/>
      <protection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4" fillId="0" borderId="31" xfId="91" applyNumberFormat="1" applyFont="1" applyFill="1" applyBorder="1" applyAlignment="1" applyProtection="1">
      <alignment horizontal="center" vertical="center" shrinkToFit="1"/>
      <protection/>
    </xf>
    <xf numFmtId="0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5" fillId="0" borderId="23" xfId="91" applyFont="1" applyFill="1" applyBorder="1" applyAlignment="1" applyProtection="1">
      <alignment horizontal="center" vertical="top"/>
      <protection/>
    </xf>
    <xf numFmtId="0" fontId="4" fillId="0" borderId="31" xfId="91" applyFont="1" applyFill="1" applyBorder="1" applyAlignment="1" applyProtection="1">
      <alignment horizontal="center" vertical="center" shrinkToFit="1"/>
      <protection/>
    </xf>
    <xf numFmtId="0" fontId="4" fillId="0" borderId="19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3" fillId="0" borderId="31" xfId="91" applyFont="1" applyFill="1" applyBorder="1" applyAlignment="1" applyProtection="1">
      <alignment horizontal="center" vertical="center" wrapText="1" shrinkToFit="1"/>
      <protection/>
    </xf>
    <xf numFmtId="0" fontId="3" fillId="0" borderId="19" xfId="91" applyFont="1" applyFill="1" applyBorder="1" applyAlignment="1" applyProtection="1">
      <alignment horizontal="center" vertical="center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19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0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18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31" xfId="50" applyFont="1" applyFill="1" applyBorder="1" applyAlignment="1" applyProtection="1">
      <alignment horizontal="center" vertical="center" shrinkToFit="1"/>
      <protection/>
    </xf>
    <xf numFmtId="0" fontId="4" fillId="34" borderId="21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8" fillId="41" borderId="11" xfId="0" applyFont="1" applyFill="1" applyBorder="1" applyAlignment="1">
      <alignment horizontal="left" vertical="center" wrapText="1"/>
    </xf>
    <xf numFmtId="0" fontId="4" fillId="34" borderId="31" xfId="62" applyFont="1" applyFill="1" applyBorder="1" applyAlignment="1" applyProtection="1">
      <alignment horizontal="center" vertical="center"/>
      <protection/>
    </xf>
    <xf numFmtId="0" fontId="4" fillId="34" borderId="21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8" xfId="62" applyFont="1" applyFill="1" applyBorder="1" applyAlignment="1" applyProtection="1">
      <alignment horizontal="center" vertical="center"/>
      <protection/>
    </xf>
    <xf numFmtId="0" fontId="4" fillId="34" borderId="17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32" xfId="62" applyFont="1" applyFill="1" applyBorder="1" applyAlignment="1" applyProtection="1">
      <alignment horizontal="center" vertical="center"/>
      <protection/>
    </xf>
    <xf numFmtId="0" fontId="4" fillId="34" borderId="31" xfId="62" applyFont="1" applyFill="1" applyBorder="1" applyAlignment="1" applyProtection="1">
      <alignment horizontal="center" vertical="center" wrapText="1"/>
      <protection/>
    </xf>
    <xf numFmtId="0" fontId="4" fillId="34" borderId="21" xfId="62" applyFont="1" applyFill="1" applyBorder="1" applyAlignment="1" applyProtection="1">
      <alignment horizontal="center" vertical="center" wrapText="1"/>
      <protection/>
    </xf>
    <xf numFmtId="0" fontId="4" fillId="34" borderId="31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shrinkToFit="1"/>
      <protection/>
    </xf>
    <xf numFmtId="0" fontId="68" fillId="0" borderId="11" xfId="0" applyFont="1" applyBorder="1" applyAlignment="1">
      <alignment horizontal="left" vertical="center" wrapText="1"/>
    </xf>
    <xf numFmtId="0" fontId="4" fillId="34" borderId="31" xfId="50" applyFont="1" applyFill="1" applyBorder="1" applyAlignment="1" applyProtection="1">
      <alignment horizontal="center" vertical="center"/>
      <protection/>
    </xf>
    <xf numFmtId="0" fontId="4" fillId="34" borderId="21" xfId="50" applyFont="1" applyFill="1" applyBorder="1" applyAlignment="1" applyProtection="1">
      <alignment horizontal="center" vertical="center"/>
      <protection/>
    </xf>
    <xf numFmtId="0" fontId="4" fillId="0" borderId="31" xfId="62" applyFont="1" applyBorder="1" applyAlignment="1" applyProtection="1">
      <alignment horizontal="center" vertical="top"/>
      <protection/>
    </xf>
    <xf numFmtId="0" fontId="4" fillId="0" borderId="19" xfId="62" applyFont="1" applyBorder="1" applyAlignment="1" applyProtection="1">
      <alignment horizontal="center" vertical="top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5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31" xfId="50" applyFont="1" applyFill="1" applyBorder="1" applyAlignment="1" applyProtection="1">
      <alignment horizontal="center" vertical="center"/>
      <protection/>
    </xf>
    <xf numFmtId="0" fontId="5" fillId="35" borderId="21" xfId="50" applyFont="1" applyFill="1" applyBorder="1" applyAlignment="1" applyProtection="1">
      <alignment horizontal="center" vertical="center"/>
      <protection/>
    </xf>
    <xf numFmtId="0" fontId="4" fillId="35" borderId="31" xfId="50" applyFont="1" applyFill="1" applyBorder="1" applyAlignment="1" applyProtection="1">
      <alignment horizontal="center" vertical="center"/>
      <protection/>
    </xf>
    <xf numFmtId="0" fontId="4" fillId="35" borderId="21" xfId="50" applyFont="1" applyFill="1" applyBorder="1" applyAlignment="1" applyProtection="1">
      <alignment horizontal="center" vertical="center"/>
      <protection/>
    </xf>
    <xf numFmtId="2" fontId="5" fillId="19" borderId="31" xfId="50" applyNumberFormat="1" applyFont="1" applyFill="1" applyBorder="1" applyAlignment="1" applyProtection="1">
      <alignment horizontal="center" vertical="center"/>
      <protection/>
    </xf>
    <xf numFmtId="2" fontId="5" fillId="19" borderId="21" xfId="50" applyNumberFormat="1" applyFont="1" applyFill="1" applyBorder="1" applyAlignment="1" applyProtection="1">
      <alignment horizontal="center" vertical="center"/>
      <protection/>
    </xf>
    <xf numFmtId="0" fontId="5" fillId="36" borderId="31" xfId="50" applyFont="1" applyFill="1" applyBorder="1" applyAlignment="1" applyProtection="1">
      <alignment horizontal="center" vertical="center"/>
      <protection/>
    </xf>
    <xf numFmtId="0" fontId="5" fillId="36" borderId="21" xfId="50" applyFont="1" applyFill="1" applyBorder="1" applyAlignment="1" applyProtection="1">
      <alignment horizontal="center" vertical="center"/>
      <protection/>
    </xf>
    <xf numFmtId="2" fontId="5" fillId="34" borderId="31" xfId="50" applyNumberFormat="1" applyFont="1" applyFill="1" applyBorder="1" applyAlignment="1" applyProtection="1">
      <alignment horizontal="center" vertical="center"/>
      <protection/>
    </xf>
    <xf numFmtId="2" fontId="5" fillId="34" borderId="21" xfId="50" applyNumberFormat="1" applyFont="1" applyFill="1" applyBorder="1" applyAlignment="1" applyProtection="1">
      <alignment horizontal="center" vertical="center"/>
      <protection/>
    </xf>
    <xf numFmtId="0" fontId="4" fillId="0" borderId="20" xfId="62" applyFont="1" applyBorder="1" applyAlignment="1" applyProtection="1">
      <alignment horizontal="center" vertical="top"/>
      <protection/>
    </xf>
    <xf numFmtId="0" fontId="4" fillId="0" borderId="30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69" fillId="0" borderId="13" xfId="0" applyFont="1" applyBorder="1" applyAlignment="1">
      <alignment horizontal="left" vertical="center"/>
    </xf>
    <xf numFmtId="0" fontId="69" fillId="0" borderId="25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8" fillId="0" borderId="11" xfId="0" applyFont="1" applyBorder="1" applyAlignment="1">
      <alignment horizontal="left" vertical="center" shrinkToFit="1"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5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8" fillId="0" borderId="11" xfId="0" applyFont="1" applyBorder="1" applyAlignment="1">
      <alignment horizontal="left" vertical="top" wrapText="1"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5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5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5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5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18" fillId="0" borderId="13" xfId="62" applyFont="1" applyBorder="1" applyAlignment="1" applyProtection="1">
      <alignment horizontal="left" vertical="center"/>
      <protection/>
    </xf>
    <xf numFmtId="0" fontId="18" fillId="0" borderId="25" xfId="62" applyFont="1" applyBorder="1" applyAlignment="1" applyProtection="1">
      <alignment horizontal="left" vertical="center"/>
      <protection/>
    </xf>
    <xf numFmtId="0" fontId="18" fillId="0" borderId="12" xfId="62" applyFont="1" applyBorder="1" applyAlignment="1" applyProtection="1">
      <alignment horizontal="left" vertical="center"/>
      <protection/>
    </xf>
    <xf numFmtId="194" fontId="3" fillId="0" borderId="13" xfId="62" applyNumberFormat="1" applyFont="1" applyFill="1" applyBorder="1" applyAlignment="1" applyProtection="1">
      <alignment horizontal="center" vertical="center"/>
      <protection/>
    </xf>
    <xf numFmtId="194" fontId="3" fillId="0" borderId="25" xfId="62" applyNumberFormat="1" applyFont="1" applyFill="1" applyBorder="1" applyAlignment="1" applyProtection="1">
      <alignment horizontal="center" vertical="center"/>
      <protection/>
    </xf>
    <xf numFmtId="194" fontId="3" fillId="0" borderId="12" xfId="62" applyNumberFormat="1" applyFont="1" applyFill="1" applyBorder="1" applyAlignment="1" applyProtection="1">
      <alignment horizontal="center" vertical="center"/>
      <protection/>
    </xf>
    <xf numFmtId="0" fontId="18" fillId="0" borderId="13" xfId="62" applyFont="1" applyBorder="1" applyAlignment="1" applyProtection="1">
      <alignment horizontal="left" vertical="center" wrapText="1" shrinkToFit="1"/>
      <protection/>
    </xf>
    <xf numFmtId="0" fontId="18" fillId="0" borderId="25" xfId="62" applyFont="1" applyBorder="1" applyAlignment="1" applyProtection="1">
      <alignment horizontal="left" vertical="center" shrinkToFit="1"/>
      <protection/>
    </xf>
    <xf numFmtId="0" fontId="18" fillId="0" borderId="12" xfId="62" applyFont="1" applyBorder="1" applyAlignment="1" applyProtection="1">
      <alignment horizontal="left" vertical="center" shrinkToFit="1"/>
      <protection/>
    </xf>
    <xf numFmtId="0" fontId="18" fillId="35" borderId="0" xfId="50" applyNumberFormat="1" applyFont="1" applyFill="1" applyAlignment="1" applyProtection="1">
      <alignment horizontal="left" vertical="top" wrapText="1"/>
      <protection/>
    </xf>
    <xf numFmtId="0" fontId="4" fillId="42" borderId="13" xfId="93" applyFont="1" applyFill="1" applyBorder="1" applyAlignment="1" applyProtection="1">
      <alignment horizontal="center" vertical="center"/>
      <protection/>
    </xf>
    <xf numFmtId="0" fontId="4" fillId="42" borderId="25" xfId="93" applyFont="1" applyFill="1" applyBorder="1" applyAlignment="1" applyProtection="1">
      <alignment horizontal="center" vertical="center"/>
      <protection/>
    </xf>
    <xf numFmtId="0" fontId="22" fillId="12" borderId="13" xfId="62" applyFont="1" applyFill="1" applyBorder="1" applyAlignment="1" applyProtection="1">
      <alignment horizontal="center" vertical="center" wrapText="1" shrinkToFit="1"/>
      <protection/>
    </xf>
    <xf numFmtId="0" fontId="22" fillId="12" borderId="25" xfId="62" applyFont="1" applyFill="1" applyBorder="1" applyAlignment="1" applyProtection="1">
      <alignment horizontal="center" vertical="center" shrinkToFit="1"/>
      <protection/>
    </xf>
    <xf numFmtId="0" fontId="22" fillId="12" borderId="12" xfId="62" applyFont="1" applyFill="1" applyBorder="1" applyAlignment="1" applyProtection="1">
      <alignment horizontal="center" vertical="center" shrinkToFit="1"/>
      <protection/>
    </xf>
    <xf numFmtId="0" fontId="18" fillId="0" borderId="13" xfId="62" applyFont="1" applyBorder="1" applyAlignment="1" applyProtection="1">
      <alignment horizontal="left" vertical="center" shrinkToFit="1"/>
      <protection/>
    </xf>
    <xf numFmtId="0" fontId="18" fillId="0" borderId="11" xfId="62" applyFont="1" applyBorder="1" applyAlignment="1" applyProtection="1">
      <alignment horizontal="right"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18" fillId="0" borderId="25" xfId="62" applyFont="1" applyBorder="1" applyAlignment="1" applyProtection="1">
      <alignment horizontal="right" vertical="center" wrapText="1"/>
      <protection/>
    </xf>
    <xf numFmtId="0" fontId="18" fillId="0" borderId="12" xfId="62" applyFont="1" applyBorder="1" applyAlignment="1" applyProtection="1">
      <alignment horizontal="right" vertical="center" wrapText="1"/>
      <protection/>
    </xf>
    <xf numFmtId="0" fontId="18" fillId="0" borderId="11" xfId="62" applyFont="1" applyFill="1" applyBorder="1" applyAlignment="1" applyProtection="1">
      <alignment horizontal="righ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3" fillId="0" borderId="13" xfId="93" applyFont="1" applyFill="1" applyBorder="1" applyAlignment="1" applyProtection="1">
      <alignment horizontal="left" vertical="center"/>
      <protection/>
    </xf>
    <xf numFmtId="0" fontId="3" fillId="0" borderId="25" xfId="93" applyFont="1" applyFill="1" applyBorder="1" applyAlignment="1" applyProtection="1">
      <alignment horizontal="left" vertical="center"/>
      <protection/>
    </xf>
    <xf numFmtId="0" fontId="3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4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17</xdr:row>
      <xdr:rowOff>57150</xdr:rowOff>
    </xdr:from>
    <xdr:to>
      <xdr:col>1</xdr:col>
      <xdr:colOff>914400</xdr:colOff>
      <xdr:row>23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56388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(02)%20&#3650;&#3615;&#3621;&#3648;&#3604;&#3629;&#3619;&#3660;%20&#3619;&#3633;&#3610;-&#3626;&#3656;&#3591;%20&#3591;&#3634;&#3609;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66%20&#3626;&#3656;&#3623;&#3609;&#3585;&#3621;&#3634;&#3591;\37%20&#3626;&#3635;&#3609;&#3633;&#3585;&#3591;&#3634;&#3609;&#3588;&#3604;&#3637;&#3624;&#3634;&#3621;&#3626;&#3641;&#35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\&#3591;&#3634;&#3609;\&#3591;&#3634;&#3609;&#3607;&#3658;&#3629;&#3611;\&#3605;&#3633;&#3623;&#3594;&#3637;&#3657;&#3623;&#3633;&#3604;\&#3611;&#3637;%202562\&#3605;&#3633;&#3623;&#3594;&#3637;&#3657;&#3623;&#3633;&#3604;&#3611;&#3637;&#3591;&#3610;&#3611;&#3619;&#3632;&#3617;&#3634;&#3603;%2062\&#3649;&#3610;&#3610;&#3619;&#3634;&#3618;&#3591;&#3634;&#3609;&#3619;&#3629;&#3610;%2012%20&#3648;&#3604;&#3639;&#3629;&#3609;%20&#3611;&#3637;%2062\&#3626;&#3635;&#3609;&#3633;&#3585;&#3591;&#3634;&#3609;&#3651;&#3609;&#3605;&#3656;&#3634;&#3591;&#3592;&#3633;&#3591;&#3627;&#3623;&#3633;&#3604;\02%20%20&#3626;&#3635;&#3609;&#3633;&#3585;&#3591;&#3634;&#3609;&#3588;&#3604;&#3637;&#3624;&#3634;&#3621;&#3626;&#3641;&#3591;&#3616;&#3634;&#3588;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3.3"/>
      <sheetName val="4.3 (1)"/>
    </sheetNames>
    <sheetDataSet>
      <sheetData sheetId="0">
        <row r="6">
          <cell r="A6" t="str">
            <v>สำนักงานคดีศาลสูง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1.1.2"/>
      <sheetName val="1.1.3"/>
      <sheetName val="1.2 (สคศส.)"/>
      <sheetName val="3.14"/>
      <sheetName val="3.16"/>
      <sheetName val="3.17"/>
      <sheetName val="3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1"/>
  <sheetViews>
    <sheetView tabSelected="1" zoomScaleSheetLayoutView="110" workbookViewId="0" topLeftCell="A1">
      <selection activeCell="A5" sqref="A5:N5"/>
    </sheetView>
  </sheetViews>
  <sheetFormatPr defaultColWidth="9.140625" defaultRowHeight="15"/>
  <cols>
    <col min="1" max="1" width="5.57421875" style="83" customWidth="1"/>
    <col min="2" max="2" width="45.421875" style="69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72" customWidth="1"/>
    <col min="13" max="13" width="3.7109375" style="72" customWidth="1"/>
    <col min="14" max="14" width="9.57421875" style="72" customWidth="1"/>
    <col min="15" max="16384" width="9.00390625" style="11" customWidth="1"/>
  </cols>
  <sheetData>
    <row r="1" spans="1:14" ht="20.25">
      <c r="A1" s="82"/>
      <c r="B1" s="68"/>
      <c r="C1" s="260" t="s">
        <v>28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20.25">
      <c r="A2" s="82"/>
      <c r="B2" s="68"/>
      <c r="C2" s="260" t="s">
        <v>115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ht="15.75" customHeight="1" thickBot="1">
      <c r="N3" s="73"/>
    </row>
    <row r="4" spans="1:14" ht="24" customHeight="1" thickTop="1">
      <c r="A4" s="266" t="s">
        <v>103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/>
    </row>
    <row r="5" spans="1:14" ht="24" customHeight="1">
      <c r="A5" s="276" t="s">
        <v>114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8"/>
    </row>
    <row r="6" spans="1:14" ht="24" customHeight="1" thickBot="1">
      <c r="A6" s="271" t="s">
        <v>118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3"/>
    </row>
    <row r="7" spans="1:14" ht="18" customHeight="1" thickTop="1">
      <c r="A7" s="84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s="16" customFormat="1" ht="20.25">
      <c r="A8" s="288" t="s">
        <v>19</v>
      </c>
      <c r="B8" s="288"/>
      <c r="C8" s="282" t="s">
        <v>34</v>
      </c>
      <c r="D8" s="285" t="s">
        <v>18</v>
      </c>
      <c r="E8" s="285" t="s">
        <v>41</v>
      </c>
      <c r="F8" s="1" t="s">
        <v>6</v>
      </c>
      <c r="G8" s="15"/>
      <c r="H8" s="15"/>
      <c r="I8" s="15"/>
      <c r="J8" s="15"/>
      <c r="K8" s="263" t="s">
        <v>2</v>
      </c>
      <c r="L8" s="264"/>
      <c r="M8" s="264"/>
      <c r="N8" s="265"/>
    </row>
    <row r="9" spans="1:14" s="16" customFormat="1" ht="17.25" customHeight="1">
      <c r="A9" s="288"/>
      <c r="B9" s="288"/>
      <c r="C9" s="283"/>
      <c r="D9" s="286"/>
      <c r="E9" s="289"/>
      <c r="F9" s="279">
        <v>1</v>
      </c>
      <c r="G9" s="279">
        <v>2</v>
      </c>
      <c r="H9" s="279">
        <v>3</v>
      </c>
      <c r="I9" s="279">
        <v>4</v>
      </c>
      <c r="J9" s="279">
        <v>5</v>
      </c>
      <c r="K9" s="74" t="s">
        <v>20</v>
      </c>
      <c r="L9" s="75" t="s">
        <v>32</v>
      </c>
      <c r="M9" s="261" t="s">
        <v>47</v>
      </c>
      <c r="N9" s="76" t="s">
        <v>21</v>
      </c>
    </row>
    <row r="10" spans="1:14" s="16" customFormat="1" ht="21.75" customHeight="1">
      <c r="A10" s="288"/>
      <c r="B10" s="288"/>
      <c r="C10" s="284"/>
      <c r="D10" s="287"/>
      <c r="E10" s="290"/>
      <c r="F10" s="280"/>
      <c r="G10" s="280"/>
      <c r="H10" s="280"/>
      <c r="I10" s="280"/>
      <c r="J10" s="280"/>
      <c r="K10" s="77" t="s">
        <v>22</v>
      </c>
      <c r="L10" s="78" t="s">
        <v>23</v>
      </c>
      <c r="M10" s="262"/>
      <c r="N10" s="79" t="s">
        <v>24</v>
      </c>
    </row>
    <row r="11" spans="1:14" s="22" customFormat="1" ht="24.75" customHeight="1">
      <c r="A11" s="274" t="s">
        <v>113</v>
      </c>
      <c r="B11" s="275"/>
      <c r="C11" s="17"/>
      <c r="D11" s="18">
        <f>SUM(D12)</f>
        <v>5</v>
      </c>
      <c r="E11" s="105">
        <f>SUM(E12)</f>
        <v>50</v>
      </c>
      <c r="F11" s="19"/>
      <c r="G11" s="19"/>
      <c r="H11" s="19"/>
      <c r="I11" s="19"/>
      <c r="J11" s="19"/>
      <c r="K11" s="19"/>
      <c r="L11" s="20">
        <f>SUM(N12)*E15/E11</f>
        <v>0</v>
      </c>
      <c r="M11" s="106">
        <f>L11</f>
        <v>0</v>
      </c>
      <c r="N11" s="21"/>
    </row>
    <row r="12" spans="1:18" ht="63" customHeight="1">
      <c r="A12" s="85">
        <v>2.2</v>
      </c>
      <c r="B12" s="70" t="s">
        <v>105</v>
      </c>
      <c r="C12" s="26" t="s">
        <v>116</v>
      </c>
      <c r="D12" s="27">
        <v>5</v>
      </c>
      <c r="E12" s="23">
        <f>D12*100/D15</f>
        <v>50</v>
      </c>
      <c r="F12" s="28">
        <v>1</v>
      </c>
      <c r="G12" s="28">
        <v>2</v>
      </c>
      <c r="H12" s="28">
        <v>3</v>
      </c>
      <c r="I12" s="28">
        <v>4</v>
      </c>
      <c r="J12" s="28">
        <v>5</v>
      </c>
      <c r="K12" s="23">
        <f>'2.2'!D3</f>
        <v>0</v>
      </c>
      <c r="L12" s="24">
        <f>'2.2'!D5</f>
        <v>0</v>
      </c>
      <c r="M12" s="141">
        <f>L12</f>
        <v>0</v>
      </c>
      <c r="N12" s="25">
        <f>E12*L12/E15</f>
        <v>0</v>
      </c>
      <c r="R12" s="29"/>
    </row>
    <row r="13" spans="1:14" s="22" customFormat="1" ht="24.75" customHeight="1">
      <c r="A13" s="274" t="s">
        <v>117</v>
      </c>
      <c r="B13" s="275"/>
      <c r="C13" s="17"/>
      <c r="D13" s="18">
        <f>SUM(D14:D14)</f>
        <v>5</v>
      </c>
      <c r="E13" s="105">
        <f>SUM(E14:E14)</f>
        <v>50</v>
      </c>
      <c r="F13" s="19"/>
      <c r="G13" s="19"/>
      <c r="H13" s="19"/>
      <c r="I13" s="19"/>
      <c r="J13" s="19"/>
      <c r="K13" s="19"/>
      <c r="L13" s="20" t="e">
        <f>SUM(N14:N14)*E15/E13</f>
        <v>#DIV/0!</v>
      </c>
      <c r="M13" s="106" t="e">
        <f>L13</f>
        <v>#DIV/0!</v>
      </c>
      <c r="N13" s="21"/>
    </row>
    <row r="14" spans="1:14" s="29" customFormat="1" ht="47.25" customHeight="1">
      <c r="A14" s="150">
        <v>3.3</v>
      </c>
      <c r="B14" s="142" t="s">
        <v>71</v>
      </c>
      <c r="C14" s="143" t="s">
        <v>25</v>
      </c>
      <c r="D14" s="144">
        <v>5</v>
      </c>
      <c r="E14" s="145">
        <f>D14*100/D15</f>
        <v>50</v>
      </c>
      <c r="F14" s="146">
        <v>40</v>
      </c>
      <c r="G14" s="146">
        <v>50</v>
      </c>
      <c r="H14" s="146">
        <v>60</v>
      </c>
      <c r="I14" s="146">
        <v>70</v>
      </c>
      <c r="J14" s="146">
        <v>80</v>
      </c>
      <c r="K14" s="145" t="e">
        <f>'3.3'!D3</f>
        <v>#DIV/0!</v>
      </c>
      <c r="L14" s="147" t="e">
        <f>'3.3'!D5</f>
        <v>#DIV/0!</v>
      </c>
      <c r="M14" s="148" t="e">
        <f>L14</f>
        <v>#DIV/0!</v>
      </c>
      <c r="N14" s="149" t="e">
        <f>E14*L14/E15</f>
        <v>#DIV/0!</v>
      </c>
    </row>
    <row r="15" spans="1:14" s="36" customFormat="1" ht="26.25" customHeight="1">
      <c r="A15" s="86"/>
      <c r="B15" s="71"/>
      <c r="C15" s="30" t="s">
        <v>26</v>
      </c>
      <c r="D15" s="31">
        <f>SUM(D13+D11)</f>
        <v>10</v>
      </c>
      <c r="E15" s="31">
        <f>E13+E11</f>
        <v>100</v>
      </c>
      <c r="F15" s="32"/>
      <c r="G15" s="32"/>
      <c r="H15" s="32"/>
      <c r="I15" s="33"/>
      <c r="J15" s="33"/>
      <c r="K15" s="34"/>
      <c r="L15" s="269" t="s">
        <v>27</v>
      </c>
      <c r="M15" s="270"/>
      <c r="N15" s="35" t="e">
        <f>SUM(N11:N14)</f>
        <v>#DIV/0!</v>
      </c>
    </row>
    <row r="16" spans="1:14" s="36" customFormat="1" ht="24" customHeight="1">
      <c r="A16" s="87"/>
      <c r="B16" s="104" t="s">
        <v>104</v>
      </c>
      <c r="C16" s="88"/>
      <c r="D16" s="88"/>
      <c r="E16" s="88"/>
      <c r="F16" s="89"/>
      <c r="G16" s="89"/>
      <c r="H16" s="89"/>
      <c r="I16" s="90"/>
      <c r="J16" s="90"/>
      <c r="K16" s="91"/>
      <c r="L16" s="92"/>
      <c r="M16" s="95"/>
      <c r="N16" s="37"/>
    </row>
    <row r="17" spans="1:14" s="36" customFormat="1" ht="24" customHeight="1">
      <c r="A17" s="87"/>
      <c r="B17" s="103" t="s">
        <v>35</v>
      </c>
      <c r="C17" s="96"/>
      <c r="D17" s="96"/>
      <c r="E17" s="96"/>
      <c r="F17" s="89"/>
      <c r="G17" s="89"/>
      <c r="H17" s="89"/>
      <c r="I17" s="89"/>
      <c r="J17" s="89"/>
      <c r="K17" s="89"/>
      <c r="L17" s="97"/>
      <c r="M17" s="98"/>
      <c r="N17" s="37"/>
    </row>
    <row r="18" spans="1:14" s="36" customFormat="1" ht="24" customHeight="1">
      <c r="A18" s="87"/>
      <c r="B18" s="199" t="s">
        <v>119</v>
      </c>
      <c r="C18" s="99" t="s">
        <v>120</v>
      </c>
      <c r="D18" s="100"/>
      <c r="E18" s="100"/>
      <c r="F18" s="101"/>
      <c r="G18" s="94"/>
      <c r="H18" s="89"/>
      <c r="I18" s="89"/>
      <c r="J18" s="89"/>
      <c r="K18" s="89"/>
      <c r="L18" s="97"/>
      <c r="M18" s="98"/>
      <c r="N18" s="37"/>
    </row>
    <row r="19" spans="1:14" s="36" customFormat="1" ht="24" customHeight="1">
      <c r="A19" s="87"/>
      <c r="B19" s="200" t="s">
        <v>42</v>
      </c>
      <c r="C19" s="99" t="s">
        <v>36</v>
      </c>
      <c r="D19" s="101"/>
      <c r="E19" s="101"/>
      <c r="F19" s="101"/>
      <c r="G19" s="101"/>
      <c r="H19" s="89"/>
      <c r="I19" s="89"/>
      <c r="J19" s="89"/>
      <c r="K19" s="89"/>
      <c r="L19" s="97"/>
      <c r="M19" s="98"/>
      <c r="N19" s="37"/>
    </row>
    <row r="20" spans="1:14" s="22" customFormat="1" ht="24" customHeight="1">
      <c r="A20" s="87"/>
      <c r="B20" s="201" t="s">
        <v>43</v>
      </c>
      <c r="C20" s="102" t="s">
        <v>37</v>
      </c>
      <c r="D20" s="94"/>
      <c r="E20" s="94"/>
      <c r="F20" s="94"/>
      <c r="G20" s="94"/>
      <c r="H20" s="89"/>
      <c r="I20" s="89"/>
      <c r="J20" s="89"/>
      <c r="K20" s="89"/>
      <c r="L20" s="97"/>
      <c r="M20" s="98"/>
      <c r="N20" s="37"/>
    </row>
    <row r="21" spans="1:14" s="22" customFormat="1" ht="24" customHeight="1">
      <c r="A21" s="87"/>
      <c r="B21" s="202" t="s">
        <v>44</v>
      </c>
      <c r="C21" s="93" t="s">
        <v>38</v>
      </c>
      <c r="D21" s="94"/>
      <c r="E21" s="94"/>
      <c r="F21" s="89"/>
      <c r="G21" s="89"/>
      <c r="H21" s="89"/>
      <c r="I21" s="89"/>
      <c r="J21" s="89"/>
      <c r="K21" s="89"/>
      <c r="L21" s="97"/>
      <c r="M21" s="98"/>
      <c r="N21" s="37"/>
    </row>
    <row r="22" spans="1:14" s="22" customFormat="1" ht="24" customHeight="1">
      <c r="A22" s="87"/>
      <c r="B22" s="203" t="s">
        <v>45</v>
      </c>
      <c r="C22" s="93" t="s">
        <v>40</v>
      </c>
      <c r="D22" s="94"/>
      <c r="E22" s="94"/>
      <c r="F22" s="89"/>
      <c r="G22" s="89"/>
      <c r="H22" s="89"/>
      <c r="I22" s="89"/>
      <c r="J22" s="89"/>
      <c r="K22" s="89"/>
      <c r="L22" s="97"/>
      <c r="M22" s="98"/>
      <c r="N22" s="37"/>
    </row>
    <row r="23" spans="2:14" ht="20.25">
      <c r="B23" s="204" t="s">
        <v>46</v>
      </c>
      <c r="C23" s="93" t="s">
        <v>39</v>
      </c>
      <c r="D23" s="38"/>
      <c r="E23" s="38"/>
      <c r="F23" s="39"/>
      <c r="G23" s="39"/>
      <c r="H23" s="39"/>
      <c r="I23" s="39"/>
      <c r="J23" s="39"/>
      <c r="K23" s="39"/>
      <c r="L23" s="80"/>
      <c r="M23" s="80"/>
      <c r="N23" s="80"/>
    </row>
    <row r="24" spans="3:14" ht="20.25">
      <c r="C24" s="38"/>
      <c r="D24" s="38"/>
      <c r="E24" s="38"/>
      <c r="F24" s="39"/>
      <c r="G24" s="39"/>
      <c r="H24" s="39"/>
      <c r="I24" s="39"/>
      <c r="J24" s="39"/>
      <c r="K24" s="39"/>
      <c r="L24" s="80"/>
      <c r="M24" s="80"/>
      <c r="N24" s="80"/>
    </row>
    <row r="25" spans="3:14" ht="20.25">
      <c r="C25" s="38"/>
      <c r="D25" s="38"/>
      <c r="E25" s="38"/>
      <c r="F25" s="39"/>
      <c r="G25" s="39"/>
      <c r="H25" s="39"/>
      <c r="I25" s="39"/>
      <c r="J25" s="39"/>
      <c r="K25" s="39"/>
      <c r="L25" s="80"/>
      <c r="M25" s="80"/>
      <c r="N25" s="80"/>
    </row>
    <row r="26" spans="3:14" ht="20.25">
      <c r="C26" s="38"/>
      <c r="D26" s="38"/>
      <c r="E26" s="38"/>
      <c r="F26" s="39"/>
      <c r="G26" s="39"/>
      <c r="H26" s="39"/>
      <c r="I26" s="39"/>
      <c r="J26" s="39"/>
      <c r="K26" s="39"/>
      <c r="L26" s="80"/>
      <c r="M26" s="80"/>
      <c r="N26" s="80"/>
    </row>
    <row r="27" spans="1:218" s="14" customFormat="1" ht="20.25">
      <c r="A27" s="83"/>
      <c r="B27" s="69"/>
      <c r="C27" s="38"/>
      <c r="D27" s="38"/>
      <c r="E27" s="38"/>
      <c r="F27" s="39"/>
      <c r="G27" s="39"/>
      <c r="H27" s="39"/>
      <c r="I27" s="39"/>
      <c r="J27" s="39"/>
      <c r="K27" s="81"/>
      <c r="L27" s="80"/>
      <c r="M27" s="80"/>
      <c r="N27" s="8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</row>
    <row r="28" spans="1:218" s="14" customFormat="1" ht="20.25">
      <c r="A28" s="83"/>
      <c r="B28" s="69"/>
      <c r="C28" s="38"/>
      <c r="D28" s="38"/>
      <c r="E28" s="38"/>
      <c r="F28" s="39"/>
      <c r="G28" s="39"/>
      <c r="H28" s="39"/>
      <c r="I28" s="39"/>
      <c r="J28" s="39"/>
      <c r="K28" s="81"/>
      <c r="L28" s="80"/>
      <c r="M28" s="80"/>
      <c r="N28" s="8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</row>
    <row r="29" spans="3:14" ht="20.25">
      <c r="C29" s="38"/>
      <c r="D29" s="38"/>
      <c r="E29" s="38"/>
      <c r="F29" s="39"/>
      <c r="G29" s="39"/>
      <c r="H29" s="39"/>
      <c r="I29" s="39"/>
      <c r="J29" s="39"/>
      <c r="K29" s="39"/>
      <c r="L29" s="80"/>
      <c r="M29" s="80"/>
      <c r="N29" s="80"/>
    </row>
    <row r="30" spans="3:14" ht="20.25">
      <c r="C30" s="38"/>
      <c r="D30" s="38"/>
      <c r="E30" s="38"/>
      <c r="F30" s="39"/>
      <c r="G30" s="39"/>
      <c r="H30" s="39"/>
      <c r="I30" s="39"/>
      <c r="J30" s="39"/>
      <c r="K30" s="39"/>
      <c r="L30" s="80"/>
      <c r="M30" s="80"/>
      <c r="N30" s="80"/>
    </row>
    <row r="31" spans="3:14" ht="20.25">
      <c r="C31" s="38"/>
      <c r="D31" s="38"/>
      <c r="E31" s="38"/>
      <c r="F31" s="39"/>
      <c r="G31" s="39"/>
      <c r="H31" s="39"/>
      <c r="I31" s="39"/>
      <c r="J31" s="39"/>
      <c r="K31" s="39"/>
      <c r="L31" s="80"/>
      <c r="M31" s="80"/>
      <c r="N31" s="80"/>
    </row>
    <row r="32" spans="3:14" ht="20.25">
      <c r="C32" s="38"/>
      <c r="D32" s="38"/>
      <c r="E32" s="38"/>
      <c r="F32" s="39"/>
      <c r="G32" s="39"/>
      <c r="H32" s="39"/>
      <c r="I32" s="39"/>
      <c r="J32" s="39"/>
      <c r="K32" s="39"/>
      <c r="L32" s="80"/>
      <c r="M32" s="80"/>
      <c r="N32" s="80"/>
    </row>
    <row r="33" spans="3:14" ht="20.25">
      <c r="C33" s="38"/>
      <c r="D33" s="38"/>
      <c r="E33" s="38"/>
      <c r="F33" s="39"/>
      <c r="G33" s="39"/>
      <c r="H33" s="39"/>
      <c r="I33" s="39"/>
      <c r="J33" s="39"/>
      <c r="K33" s="39"/>
      <c r="L33" s="80"/>
      <c r="M33" s="80"/>
      <c r="N33" s="80"/>
    </row>
    <row r="34" spans="3:14" ht="20.25">
      <c r="C34" s="38"/>
      <c r="D34" s="38"/>
      <c r="E34" s="38"/>
      <c r="F34" s="39"/>
      <c r="G34" s="39"/>
      <c r="H34" s="39"/>
      <c r="I34" s="39"/>
      <c r="J34" s="39"/>
      <c r="K34" s="39"/>
      <c r="L34" s="80"/>
      <c r="M34" s="80"/>
      <c r="N34" s="80"/>
    </row>
    <row r="35" spans="3:14" ht="20.25">
      <c r="C35" s="38"/>
      <c r="D35" s="38"/>
      <c r="E35" s="38"/>
      <c r="F35" s="39"/>
      <c r="G35" s="39"/>
      <c r="H35" s="39"/>
      <c r="I35" s="39"/>
      <c r="J35" s="39"/>
      <c r="K35" s="39"/>
      <c r="L35" s="80"/>
      <c r="M35" s="80"/>
      <c r="N35" s="80"/>
    </row>
    <row r="36" spans="3:14" ht="20.25">
      <c r="C36" s="38"/>
      <c r="D36" s="38"/>
      <c r="E36" s="38"/>
      <c r="F36" s="39"/>
      <c r="G36" s="39"/>
      <c r="H36" s="39"/>
      <c r="I36" s="39"/>
      <c r="J36" s="39"/>
      <c r="K36" s="39"/>
      <c r="L36" s="80"/>
      <c r="M36" s="80"/>
      <c r="N36" s="80"/>
    </row>
    <row r="37" spans="3:14" ht="20.25">
      <c r="C37" s="38"/>
      <c r="D37" s="38"/>
      <c r="E37" s="38"/>
      <c r="F37" s="39"/>
      <c r="G37" s="39"/>
      <c r="H37" s="39"/>
      <c r="I37" s="39"/>
      <c r="J37" s="39"/>
      <c r="K37" s="39"/>
      <c r="L37" s="80"/>
      <c r="M37" s="80"/>
      <c r="N37" s="80"/>
    </row>
    <row r="38" spans="3:14" ht="20.25">
      <c r="C38" s="38"/>
      <c r="D38" s="38"/>
      <c r="E38" s="38"/>
      <c r="F38" s="39"/>
      <c r="G38" s="39"/>
      <c r="H38" s="39"/>
      <c r="I38" s="39"/>
      <c r="J38" s="39"/>
      <c r="K38" s="39"/>
      <c r="L38" s="80"/>
      <c r="M38" s="80"/>
      <c r="N38" s="80"/>
    </row>
    <row r="39" spans="3:14" ht="20.25">
      <c r="C39" s="38"/>
      <c r="D39" s="38"/>
      <c r="E39" s="38"/>
      <c r="F39" s="39"/>
      <c r="G39" s="39"/>
      <c r="H39" s="39"/>
      <c r="I39" s="39"/>
      <c r="J39" s="39"/>
      <c r="K39" s="39"/>
      <c r="L39" s="80"/>
      <c r="M39" s="80"/>
      <c r="N39" s="80"/>
    </row>
    <row r="40" spans="3:14" ht="20.25">
      <c r="C40" s="38"/>
      <c r="D40" s="38"/>
      <c r="E40" s="38"/>
      <c r="F40" s="39"/>
      <c r="G40" s="39"/>
      <c r="H40" s="39"/>
      <c r="I40" s="39"/>
      <c r="J40" s="39"/>
      <c r="K40" s="39"/>
      <c r="L40" s="80"/>
      <c r="M40" s="80"/>
      <c r="N40" s="80"/>
    </row>
    <row r="41" spans="3:14" ht="20.25">
      <c r="C41" s="38"/>
      <c r="D41" s="38"/>
      <c r="E41" s="38"/>
      <c r="F41" s="39"/>
      <c r="G41" s="39"/>
      <c r="H41" s="39"/>
      <c r="I41" s="39"/>
      <c r="J41" s="39"/>
      <c r="K41" s="39"/>
      <c r="L41" s="80"/>
      <c r="M41" s="80"/>
      <c r="N41" s="80"/>
    </row>
    <row r="42" spans="3:14" ht="20.25">
      <c r="C42" s="38"/>
      <c r="D42" s="38"/>
      <c r="E42" s="38"/>
      <c r="F42" s="39"/>
      <c r="G42" s="39"/>
      <c r="H42" s="39"/>
      <c r="I42" s="39"/>
      <c r="J42" s="39"/>
      <c r="K42" s="39"/>
      <c r="L42" s="80"/>
      <c r="M42" s="80"/>
      <c r="N42" s="80"/>
    </row>
    <row r="43" spans="3:14" ht="20.25">
      <c r="C43" s="38"/>
      <c r="D43" s="38"/>
      <c r="E43" s="38"/>
      <c r="F43" s="39"/>
      <c r="G43" s="39"/>
      <c r="H43" s="39"/>
      <c r="I43" s="39"/>
      <c r="J43" s="39"/>
      <c r="K43" s="39"/>
      <c r="L43" s="80"/>
      <c r="M43" s="80"/>
      <c r="N43" s="80"/>
    </row>
    <row r="44" spans="3:14" ht="20.25">
      <c r="C44" s="38"/>
      <c r="D44" s="38"/>
      <c r="E44" s="38"/>
      <c r="F44" s="39"/>
      <c r="G44" s="39"/>
      <c r="H44" s="39"/>
      <c r="I44" s="39"/>
      <c r="J44" s="39"/>
      <c r="K44" s="39"/>
      <c r="L44" s="80"/>
      <c r="M44" s="80"/>
      <c r="N44" s="80"/>
    </row>
    <row r="45" spans="3:14" ht="20.25">
      <c r="C45" s="38"/>
      <c r="D45" s="38"/>
      <c r="E45" s="38"/>
      <c r="F45" s="39"/>
      <c r="G45" s="39"/>
      <c r="H45" s="39"/>
      <c r="I45" s="39"/>
      <c r="J45" s="39"/>
      <c r="K45" s="39"/>
      <c r="L45" s="80"/>
      <c r="M45" s="80"/>
      <c r="N45" s="80"/>
    </row>
    <row r="46" spans="3:14" ht="20.25">
      <c r="C46" s="38"/>
      <c r="D46" s="38"/>
      <c r="E46" s="38"/>
      <c r="F46" s="39"/>
      <c r="G46" s="39"/>
      <c r="H46" s="39"/>
      <c r="I46" s="39"/>
      <c r="J46" s="39"/>
      <c r="K46" s="39"/>
      <c r="L46" s="80"/>
      <c r="M46" s="80"/>
      <c r="N46" s="80"/>
    </row>
    <row r="47" spans="3:14" ht="20.25">
      <c r="C47" s="38"/>
      <c r="D47" s="38"/>
      <c r="E47" s="38"/>
      <c r="F47" s="39"/>
      <c r="G47" s="39"/>
      <c r="H47" s="39"/>
      <c r="I47" s="39"/>
      <c r="J47" s="39"/>
      <c r="K47" s="39"/>
      <c r="L47" s="80"/>
      <c r="M47" s="80"/>
      <c r="N47" s="80"/>
    </row>
    <row r="48" spans="3:14" ht="20.25">
      <c r="C48" s="38"/>
      <c r="D48" s="38"/>
      <c r="E48" s="38"/>
      <c r="F48" s="39"/>
      <c r="G48" s="39"/>
      <c r="H48" s="39"/>
      <c r="I48" s="39"/>
      <c r="J48" s="39"/>
      <c r="K48" s="39"/>
      <c r="L48" s="80"/>
      <c r="M48" s="80"/>
      <c r="N48" s="80"/>
    </row>
    <row r="49" spans="3:14" ht="20.25">
      <c r="C49" s="38"/>
      <c r="D49" s="38"/>
      <c r="E49" s="38"/>
      <c r="F49" s="39"/>
      <c r="G49" s="39"/>
      <c r="H49" s="39"/>
      <c r="I49" s="39"/>
      <c r="J49" s="39"/>
      <c r="K49" s="39"/>
      <c r="L49" s="80"/>
      <c r="M49" s="80"/>
      <c r="N49" s="80"/>
    </row>
    <row r="50" spans="3:14" ht="20.25">
      <c r="C50" s="38"/>
      <c r="D50" s="38"/>
      <c r="E50" s="38"/>
      <c r="F50" s="39"/>
      <c r="G50" s="39"/>
      <c r="H50" s="39"/>
      <c r="I50" s="39"/>
      <c r="J50" s="39"/>
      <c r="K50" s="39"/>
      <c r="L50" s="80"/>
      <c r="M50" s="80"/>
      <c r="N50" s="80"/>
    </row>
    <row r="51" spans="3:14" ht="20.25">
      <c r="C51" s="38"/>
      <c r="D51" s="38"/>
      <c r="E51" s="38"/>
      <c r="F51" s="39"/>
      <c r="G51" s="39"/>
      <c r="H51" s="39"/>
      <c r="I51" s="39"/>
      <c r="J51" s="39"/>
      <c r="K51" s="39"/>
      <c r="L51" s="80"/>
      <c r="M51" s="80"/>
      <c r="N51" s="80"/>
    </row>
    <row r="52" spans="3:14" ht="20.25">
      <c r="C52" s="38"/>
      <c r="D52" s="38"/>
      <c r="E52" s="38"/>
      <c r="F52" s="39"/>
      <c r="G52" s="39"/>
      <c r="H52" s="39"/>
      <c r="I52" s="39"/>
      <c r="J52" s="39"/>
      <c r="K52" s="39"/>
      <c r="L52" s="80"/>
      <c r="M52" s="80"/>
      <c r="N52" s="80"/>
    </row>
    <row r="53" spans="3:14" ht="20.25">
      <c r="C53" s="38"/>
      <c r="D53" s="38"/>
      <c r="E53" s="38"/>
      <c r="F53" s="39"/>
      <c r="G53" s="39"/>
      <c r="H53" s="39"/>
      <c r="I53" s="39"/>
      <c r="J53" s="39"/>
      <c r="K53" s="39"/>
      <c r="L53" s="80"/>
      <c r="M53" s="80"/>
      <c r="N53" s="80"/>
    </row>
    <row r="54" spans="3:14" ht="20.25">
      <c r="C54" s="38"/>
      <c r="D54" s="38"/>
      <c r="E54" s="38"/>
      <c r="F54" s="39"/>
      <c r="G54" s="39"/>
      <c r="H54" s="39"/>
      <c r="I54" s="39"/>
      <c r="J54" s="39"/>
      <c r="K54" s="39"/>
      <c r="L54" s="80"/>
      <c r="M54" s="80"/>
      <c r="N54" s="80"/>
    </row>
    <row r="55" spans="3:14" ht="20.25">
      <c r="C55" s="38"/>
      <c r="D55" s="38"/>
      <c r="E55" s="38"/>
      <c r="F55" s="39"/>
      <c r="G55" s="39"/>
      <c r="H55" s="39"/>
      <c r="I55" s="39"/>
      <c r="J55" s="39"/>
      <c r="K55" s="39"/>
      <c r="L55" s="80"/>
      <c r="M55" s="80"/>
      <c r="N55" s="80"/>
    </row>
    <row r="56" spans="3:14" ht="20.25">
      <c r="C56" s="38"/>
      <c r="D56" s="38"/>
      <c r="E56" s="38"/>
      <c r="F56" s="39"/>
      <c r="G56" s="39"/>
      <c r="H56" s="39"/>
      <c r="I56" s="39"/>
      <c r="J56" s="39"/>
      <c r="K56" s="39"/>
      <c r="L56" s="80"/>
      <c r="M56" s="80"/>
      <c r="N56" s="80"/>
    </row>
    <row r="57" spans="3:14" ht="20.25">
      <c r="C57" s="38"/>
      <c r="D57" s="38"/>
      <c r="E57" s="38"/>
      <c r="F57" s="39"/>
      <c r="G57" s="39"/>
      <c r="H57" s="39"/>
      <c r="I57" s="39"/>
      <c r="J57" s="39"/>
      <c r="K57" s="39"/>
      <c r="L57" s="80"/>
      <c r="M57" s="80"/>
      <c r="N57" s="80"/>
    </row>
    <row r="58" spans="3:14" ht="20.25">
      <c r="C58" s="38"/>
      <c r="D58" s="38"/>
      <c r="E58" s="38"/>
      <c r="F58" s="39"/>
      <c r="G58" s="39"/>
      <c r="H58" s="39"/>
      <c r="I58" s="39"/>
      <c r="J58" s="39"/>
      <c r="K58" s="39"/>
      <c r="L58" s="80"/>
      <c r="M58" s="80"/>
      <c r="N58" s="80"/>
    </row>
    <row r="59" spans="3:14" ht="20.25">
      <c r="C59" s="38"/>
      <c r="D59" s="38"/>
      <c r="E59" s="38"/>
      <c r="F59" s="39"/>
      <c r="G59" s="39"/>
      <c r="H59" s="39"/>
      <c r="I59" s="39"/>
      <c r="J59" s="39"/>
      <c r="K59" s="39"/>
      <c r="L59" s="80"/>
      <c r="M59" s="80"/>
      <c r="N59" s="80"/>
    </row>
    <row r="60" spans="3:14" ht="20.25">
      <c r="C60" s="38"/>
      <c r="D60" s="38"/>
      <c r="E60" s="38"/>
      <c r="F60" s="39"/>
      <c r="G60" s="39"/>
      <c r="H60" s="39"/>
      <c r="I60" s="39"/>
      <c r="J60" s="39"/>
      <c r="K60" s="39"/>
      <c r="L60" s="80"/>
      <c r="M60" s="80"/>
      <c r="N60" s="80"/>
    </row>
    <row r="61" spans="3:14" ht="20.25">
      <c r="C61" s="38"/>
      <c r="D61" s="38"/>
      <c r="E61" s="38"/>
      <c r="F61" s="39"/>
      <c r="G61" s="39"/>
      <c r="H61" s="39"/>
      <c r="I61" s="39"/>
      <c r="J61" s="39"/>
      <c r="K61" s="39"/>
      <c r="L61" s="80"/>
      <c r="M61" s="80"/>
      <c r="N61" s="80"/>
    </row>
    <row r="62" spans="3:14" ht="20.25">
      <c r="C62" s="38"/>
      <c r="D62" s="38"/>
      <c r="E62" s="38"/>
      <c r="F62" s="39"/>
      <c r="G62" s="39"/>
      <c r="H62" s="39"/>
      <c r="I62" s="39"/>
      <c r="J62" s="39"/>
      <c r="K62" s="39"/>
      <c r="L62" s="80"/>
      <c r="M62" s="80"/>
      <c r="N62" s="80"/>
    </row>
    <row r="63" spans="3:14" ht="20.25">
      <c r="C63" s="38"/>
      <c r="D63" s="38"/>
      <c r="E63" s="38"/>
      <c r="F63" s="39"/>
      <c r="G63" s="39"/>
      <c r="H63" s="39"/>
      <c r="I63" s="39"/>
      <c r="J63" s="39"/>
      <c r="K63" s="39"/>
      <c r="L63" s="80"/>
      <c r="M63" s="80"/>
      <c r="N63" s="80"/>
    </row>
    <row r="64" spans="3:14" ht="20.25">
      <c r="C64" s="38"/>
      <c r="D64" s="38"/>
      <c r="E64" s="38"/>
      <c r="F64" s="39"/>
      <c r="G64" s="39"/>
      <c r="H64" s="39"/>
      <c r="I64" s="39"/>
      <c r="J64" s="39"/>
      <c r="K64" s="39"/>
      <c r="L64" s="80"/>
      <c r="M64" s="80"/>
      <c r="N64" s="80"/>
    </row>
    <row r="65" spans="3:14" ht="20.25">
      <c r="C65" s="38"/>
      <c r="D65" s="38"/>
      <c r="E65" s="38"/>
      <c r="F65" s="39"/>
      <c r="G65" s="39"/>
      <c r="H65" s="39"/>
      <c r="I65" s="39"/>
      <c r="J65" s="39"/>
      <c r="K65" s="39"/>
      <c r="L65" s="80"/>
      <c r="M65" s="80"/>
      <c r="N65" s="80"/>
    </row>
    <row r="66" spans="3:14" ht="20.25">
      <c r="C66" s="38"/>
      <c r="D66" s="38"/>
      <c r="E66" s="38"/>
      <c r="F66" s="39"/>
      <c r="G66" s="39"/>
      <c r="H66" s="39"/>
      <c r="I66" s="39"/>
      <c r="J66" s="39"/>
      <c r="K66" s="39"/>
      <c r="L66" s="80"/>
      <c r="M66" s="80"/>
      <c r="N66" s="80"/>
    </row>
    <row r="67" spans="3:14" ht="20.25">
      <c r="C67" s="38"/>
      <c r="D67" s="38"/>
      <c r="E67" s="38"/>
      <c r="F67" s="39"/>
      <c r="G67" s="39"/>
      <c r="H67" s="39"/>
      <c r="I67" s="39"/>
      <c r="J67" s="39"/>
      <c r="K67" s="39"/>
      <c r="L67" s="80"/>
      <c r="M67" s="80"/>
      <c r="N67" s="80"/>
    </row>
    <row r="68" spans="3:14" ht="20.25">
      <c r="C68" s="38"/>
      <c r="D68" s="38"/>
      <c r="E68" s="38"/>
      <c r="F68" s="39"/>
      <c r="G68" s="39"/>
      <c r="H68" s="39"/>
      <c r="I68" s="39"/>
      <c r="J68" s="39"/>
      <c r="K68" s="39"/>
      <c r="L68" s="80"/>
      <c r="M68" s="80"/>
      <c r="N68" s="80"/>
    </row>
    <row r="69" spans="3:14" ht="20.25">
      <c r="C69" s="38"/>
      <c r="D69" s="38"/>
      <c r="E69" s="38"/>
      <c r="F69" s="39"/>
      <c r="G69" s="39"/>
      <c r="H69" s="39"/>
      <c r="I69" s="39"/>
      <c r="J69" s="39"/>
      <c r="K69" s="39"/>
      <c r="L69" s="80"/>
      <c r="M69" s="80"/>
      <c r="N69" s="80"/>
    </row>
    <row r="70" spans="3:14" ht="20.25">
      <c r="C70" s="38"/>
      <c r="D70" s="38"/>
      <c r="E70" s="38"/>
      <c r="F70" s="39"/>
      <c r="G70" s="39"/>
      <c r="H70" s="39"/>
      <c r="I70" s="39"/>
      <c r="J70" s="39"/>
      <c r="K70" s="39"/>
      <c r="L70" s="80"/>
      <c r="M70" s="80"/>
      <c r="N70" s="80"/>
    </row>
    <row r="71" spans="3:14" ht="20.25">
      <c r="C71" s="38"/>
      <c r="D71" s="38"/>
      <c r="E71" s="38"/>
      <c r="F71" s="39"/>
      <c r="G71" s="39"/>
      <c r="H71" s="39"/>
      <c r="I71" s="39"/>
      <c r="J71" s="39"/>
      <c r="K71" s="39"/>
      <c r="L71" s="80"/>
      <c r="M71" s="80"/>
      <c r="N71" s="80"/>
    </row>
    <row r="72" spans="3:14" ht="20.25">
      <c r="C72" s="38"/>
      <c r="D72" s="38"/>
      <c r="E72" s="38"/>
      <c r="F72" s="39"/>
      <c r="G72" s="39"/>
      <c r="H72" s="39"/>
      <c r="I72" s="39"/>
      <c r="J72" s="39"/>
      <c r="K72" s="39"/>
      <c r="L72" s="80"/>
      <c r="M72" s="80"/>
      <c r="N72" s="80"/>
    </row>
    <row r="73" spans="3:14" ht="20.25">
      <c r="C73" s="38"/>
      <c r="D73" s="38"/>
      <c r="E73" s="38"/>
      <c r="F73" s="39"/>
      <c r="G73" s="39"/>
      <c r="H73" s="39"/>
      <c r="I73" s="39"/>
      <c r="J73" s="39"/>
      <c r="K73" s="39"/>
      <c r="L73" s="80"/>
      <c r="M73" s="80"/>
      <c r="N73" s="80"/>
    </row>
    <row r="74" spans="3:14" ht="20.25">
      <c r="C74" s="38"/>
      <c r="D74" s="38"/>
      <c r="E74" s="38"/>
      <c r="F74" s="39"/>
      <c r="G74" s="39"/>
      <c r="H74" s="39"/>
      <c r="I74" s="39"/>
      <c r="J74" s="39"/>
      <c r="K74" s="39"/>
      <c r="L74" s="80"/>
      <c r="M74" s="80"/>
      <c r="N74" s="80"/>
    </row>
    <row r="75" spans="3:14" ht="20.25">
      <c r="C75" s="38"/>
      <c r="D75" s="38"/>
      <c r="E75" s="38"/>
      <c r="F75" s="39"/>
      <c r="G75" s="39"/>
      <c r="H75" s="39"/>
      <c r="I75" s="39"/>
      <c r="J75" s="39"/>
      <c r="K75" s="39"/>
      <c r="L75" s="80"/>
      <c r="M75" s="80"/>
      <c r="N75" s="80"/>
    </row>
    <row r="76" spans="3:14" ht="20.25">
      <c r="C76" s="38"/>
      <c r="D76" s="38"/>
      <c r="E76" s="38"/>
      <c r="F76" s="39"/>
      <c r="G76" s="39"/>
      <c r="H76" s="39"/>
      <c r="I76" s="39"/>
      <c r="J76" s="39"/>
      <c r="K76" s="39"/>
      <c r="L76" s="80"/>
      <c r="M76" s="80"/>
      <c r="N76" s="80"/>
    </row>
    <row r="77" spans="3:14" ht="20.25">
      <c r="C77" s="38"/>
      <c r="D77" s="38"/>
      <c r="E77" s="38"/>
      <c r="F77" s="39"/>
      <c r="G77" s="39"/>
      <c r="H77" s="39"/>
      <c r="I77" s="39"/>
      <c r="J77" s="39"/>
      <c r="K77" s="39"/>
      <c r="L77" s="80"/>
      <c r="M77" s="80"/>
      <c r="N77" s="80"/>
    </row>
    <row r="78" spans="3:14" ht="20.25">
      <c r="C78" s="38"/>
      <c r="D78" s="38"/>
      <c r="E78" s="38"/>
      <c r="F78" s="39"/>
      <c r="G78" s="39"/>
      <c r="H78" s="39"/>
      <c r="I78" s="39"/>
      <c r="J78" s="39"/>
      <c r="K78" s="39"/>
      <c r="L78" s="80"/>
      <c r="M78" s="80"/>
      <c r="N78" s="80"/>
    </row>
    <row r="79" spans="3:14" ht="20.25">
      <c r="C79" s="38"/>
      <c r="D79" s="38"/>
      <c r="E79" s="38"/>
      <c r="F79" s="39"/>
      <c r="G79" s="39"/>
      <c r="H79" s="39"/>
      <c r="I79" s="39"/>
      <c r="J79" s="39"/>
      <c r="K79" s="39"/>
      <c r="L79" s="80"/>
      <c r="M79" s="80"/>
      <c r="N79" s="80"/>
    </row>
    <row r="80" spans="3:14" ht="20.25">
      <c r="C80" s="38"/>
      <c r="D80" s="38"/>
      <c r="E80" s="38"/>
      <c r="F80" s="39"/>
      <c r="G80" s="39"/>
      <c r="H80" s="39"/>
      <c r="I80" s="39"/>
      <c r="J80" s="39"/>
      <c r="K80" s="39"/>
      <c r="L80" s="80"/>
      <c r="M80" s="80"/>
      <c r="N80" s="80"/>
    </row>
    <row r="81" spans="3:14" ht="20.25">
      <c r="C81" s="38"/>
      <c r="D81" s="38"/>
      <c r="E81" s="38"/>
      <c r="F81" s="39"/>
      <c r="G81" s="39"/>
      <c r="H81" s="39"/>
      <c r="I81" s="39"/>
      <c r="J81" s="39"/>
      <c r="K81" s="39"/>
      <c r="L81" s="80"/>
      <c r="M81" s="80"/>
      <c r="N81" s="80"/>
    </row>
    <row r="82" spans="3:14" ht="20.25">
      <c r="C82" s="38"/>
      <c r="D82" s="38"/>
      <c r="E82" s="38"/>
      <c r="F82" s="39"/>
      <c r="G82" s="39"/>
      <c r="H82" s="39"/>
      <c r="I82" s="39"/>
      <c r="J82" s="39"/>
      <c r="K82" s="39"/>
      <c r="L82" s="80"/>
      <c r="M82" s="80"/>
      <c r="N82" s="80"/>
    </row>
    <row r="83" spans="3:14" ht="20.25">
      <c r="C83" s="38"/>
      <c r="D83" s="38"/>
      <c r="E83" s="38"/>
      <c r="F83" s="39"/>
      <c r="G83" s="39"/>
      <c r="H83" s="39"/>
      <c r="I83" s="39"/>
      <c r="J83" s="39"/>
      <c r="K83" s="39"/>
      <c r="L83" s="80"/>
      <c r="M83" s="80"/>
      <c r="N83" s="80"/>
    </row>
    <row r="84" spans="3:14" ht="20.25">
      <c r="C84" s="38"/>
      <c r="D84" s="38"/>
      <c r="E84" s="38"/>
      <c r="F84" s="39"/>
      <c r="G84" s="39"/>
      <c r="H84" s="39"/>
      <c r="I84" s="39"/>
      <c r="J84" s="39"/>
      <c r="K84" s="39"/>
      <c r="L84" s="80"/>
      <c r="M84" s="80"/>
      <c r="N84" s="80"/>
    </row>
    <row r="85" spans="3:14" ht="20.25">
      <c r="C85" s="38"/>
      <c r="D85" s="38"/>
      <c r="E85" s="38"/>
      <c r="F85" s="39"/>
      <c r="G85" s="39"/>
      <c r="H85" s="39"/>
      <c r="I85" s="39"/>
      <c r="J85" s="39"/>
      <c r="K85" s="39"/>
      <c r="L85" s="80"/>
      <c r="M85" s="80"/>
      <c r="N85" s="80"/>
    </row>
    <row r="86" spans="3:14" ht="20.25">
      <c r="C86" s="38"/>
      <c r="D86" s="38"/>
      <c r="E86" s="38"/>
      <c r="F86" s="39"/>
      <c r="G86" s="39"/>
      <c r="H86" s="39"/>
      <c r="I86" s="39"/>
      <c r="J86" s="39"/>
      <c r="K86" s="39"/>
      <c r="L86" s="80"/>
      <c r="M86" s="80"/>
      <c r="N86" s="80"/>
    </row>
    <row r="87" spans="3:14" ht="20.25">
      <c r="C87" s="38"/>
      <c r="D87" s="38"/>
      <c r="E87" s="38"/>
      <c r="F87" s="39"/>
      <c r="G87" s="39"/>
      <c r="H87" s="39"/>
      <c r="I87" s="39"/>
      <c r="J87" s="39"/>
      <c r="K87" s="39"/>
      <c r="L87" s="80"/>
      <c r="M87" s="80"/>
      <c r="N87" s="80"/>
    </row>
    <row r="88" spans="3:14" ht="20.25">
      <c r="C88" s="38"/>
      <c r="D88" s="38"/>
      <c r="E88" s="38"/>
      <c r="F88" s="39"/>
      <c r="G88" s="39"/>
      <c r="H88" s="39"/>
      <c r="I88" s="39"/>
      <c r="J88" s="39"/>
      <c r="K88" s="39"/>
      <c r="L88" s="80"/>
      <c r="M88" s="80"/>
      <c r="N88" s="80"/>
    </row>
    <row r="89" spans="3:14" ht="20.25">
      <c r="C89" s="38"/>
      <c r="D89" s="38"/>
      <c r="E89" s="38"/>
      <c r="F89" s="39"/>
      <c r="G89" s="39"/>
      <c r="H89" s="39"/>
      <c r="I89" s="39"/>
      <c r="J89" s="39"/>
      <c r="K89" s="39"/>
      <c r="L89" s="80"/>
      <c r="M89" s="80"/>
      <c r="N89" s="80"/>
    </row>
    <row r="90" spans="3:14" ht="20.25">
      <c r="C90" s="38"/>
      <c r="D90" s="38"/>
      <c r="E90" s="38"/>
      <c r="F90" s="39"/>
      <c r="G90" s="39"/>
      <c r="H90" s="39"/>
      <c r="I90" s="39"/>
      <c r="J90" s="39"/>
      <c r="K90" s="39"/>
      <c r="L90" s="80"/>
      <c r="M90" s="80"/>
      <c r="N90" s="80"/>
    </row>
    <row r="91" spans="3:14" ht="20.25">
      <c r="C91" s="38"/>
      <c r="D91" s="38"/>
      <c r="E91" s="38"/>
      <c r="F91" s="39"/>
      <c r="G91" s="39"/>
      <c r="H91" s="39"/>
      <c r="I91" s="39"/>
      <c r="J91" s="39"/>
      <c r="K91" s="39"/>
      <c r="L91" s="80"/>
      <c r="M91" s="80"/>
      <c r="N91" s="80"/>
    </row>
  </sheetData>
  <sheetProtection password="DF4A" sheet="1"/>
  <mergeCells count="20">
    <mergeCell ref="F9:F10"/>
    <mergeCell ref="B7:N7"/>
    <mergeCell ref="C8:C10"/>
    <mergeCell ref="D8:D10"/>
    <mergeCell ref="A13:B13"/>
    <mergeCell ref="G9:G10"/>
    <mergeCell ref="I9:I10"/>
    <mergeCell ref="A8:B10"/>
    <mergeCell ref="E8:E10"/>
    <mergeCell ref="J9:J10"/>
    <mergeCell ref="C1:N1"/>
    <mergeCell ref="C2:N2"/>
    <mergeCell ref="M9:M10"/>
    <mergeCell ref="K8:N8"/>
    <mergeCell ref="A4:N4"/>
    <mergeCell ref="L15:M15"/>
    <mergeCell ref="A6:N6"/>
    <mergeCell ref="A11:B11"/>
    <mergeCell ref="A5:N5"/>
    <mergeCell ref="H9:H10"/>
  </mergeCells>
  <conditionalFormatting sqref="M13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12" operator="between" stopIfTrue="1">
      <formula>2</formula>
      <formula>2.9999</formula>
    </cfRule>
    <cfRule type="cellIs" priority="55" dxfId="13" operator="between" stopIfTrue="1">
      <formula>1</formula>
      <formula>1.9999</formula>
    </cfRule>
  </conditionalFormatting>
  <conditionalFormatting sqref="M14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12" operator="between" stopIfTrue="1">
      <formula>2</formula>
      <formula>2.9999</formula>
    </cfRule>
    <cfRule type="cellIs" priority="45" dxfId="13" operator="between" stopIfTrue="1">
      <formula>1</formula>
      <formula>1.9999</formula>
    </cfRule>
  </conditionalFormatting>
  <conditionalFormatting sqref="M11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2" operator="between" stopIfTrue="1">
      <formula>2</formula>
      <formula>2.9999</formula>
    </cfRule>
    <cfRule type="cellIs" priority="20" dxfId="13" operator="between" stopIfTrue="1">
      <formula>1</formula>
      <formula>1.9999</formula>
    </cfRule>
  </conditionalFormatting>
  <conditionalFormatting sqref="M12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2" operator="between" stopIfTrue="1">
      <formula>2</formula>
      <formula>2.9999</formula>
    </cfRule>
    <cfRule type="cellIs" priority="15" dxfId="13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1" sqref="G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165" t="s">
        <v>107</v>
      </c>
      <c r="B1" s="198">
        <v>2.2</v>
      </c>
      <c r="C1" s="167" t="s">
        <v>0</v>
      </c>
      <c r="D1" s="163" t="s">
        <v>105</v>
      </c>
      <c r="E1" s="163"/>
      <c r="F1" s="163"/>
      <c r="G1" s="163"/>
      <c r="J1" s="164"/>
    </row>
    <row r="2" spans="1:7" s="3" customFormat="1" ht="24" customHeight="1">
      <c r="A2" s="165" t="s">
        <v>1</v>
      </c>
      <c r="B2" s="166"/>
      <c r="C2" s="167" t="s">
        <v>0</v>
      </c>
      <c r="D2" s="168">
        <v>5</v>
      </c>
      <c r="E2" s="4"/>
      <c r="F2" s="169"/>
      <c r="G2" s="4"/>
    </row>
    <row r="3" spans="1:9" s="3" customFormat="1" ht="24" customHeight="1">
      <c r="A3" s="165" t="s">
        <v>2</v>
      </c>
      <c r="B3" s="166"/>
      <c r="C3" s="167" t="s">
        <v>0</v>
      </c>
      <c r="D3" s="170">
        <f>IF(E5=1,"N/A",SUM(G8:G12))</f>
        <v>0</v>
      </c>
      <c r="E3" s="4"/>
      <c r="F3" s="169"/>
      <c r="G3" s="4"/>
      <c r="I3" s="171"/>
    </row>
    <row r="4" spans="1:7" s="3" customFormat="1" ht="24" customHeight="1">
      <c r="A4" s="172" t="s">
        <v>3</v>
      </c>
      <c r="B4" s="166"/>
      <c r="C4" s="167" t="s">
        <v>0</v>
      </c>
      <c r="D4" s="173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172" t="s">
        <v>4</v>
      </c>
      <c r="B5" s="166"/>
      <c r="C5" s="167" t="s">
        <v>0</v>
      </c>
      <c r="D5" s="170">
        <f>IF(E5=1,1,D3)</f>
        <v>0</v>
      </c>
      <c r="E5" s="174"/>
      <c r="F5" s="175" t="s">
        <v>5</v>
      </c>
      <c r="G5" s="176"/>
      <c r="H5" s="176"/>
      <c r="I5" s="176"/>
      <c r="J5" s="176"/>
      <c r="K5" s="176"/>
    </row>
    <row r="6" spans="1:11" s="6" customFormat="1" ht="19.5" customHeight="1">
      <c r="A6" s="177"/>
      <c r="D6" s="178"/>
      <c r="E6" s="179"/>
      <c r="I6" s="180"/>
      <c r="J6" s="180"/>
      <c r="K6" s="180"/>
    </row>
    <row r="7" spans="4:11" s="181" customFormat="1" ht="25.5" customHeight="1">
      <c r="D7" s="294" t="s">
        <v>15</v>
      </c>
      <c r="E7" s="295"/>
      <c r="F7" s="182" t="s">
        <v>16</v>
      </c>
      <c r="G7" s="183" t="s">
        <v>2</v>
      </c>
      <c r="H7" s="184"/>
      <c r="J7" s="185"/>
      <c r="K7" s="185"/>
    </row>
    <row r="8" spans="4:11" s="3" customFormat="1" ht="71.25" customHeight="1">
      <c r="D8" s="296">
        <v>1</v>
      </c>
      <c r="E8" s="297"/>
      <c r="F8" s="186" t="s">
        <v>108</v>
      </c>
      <c r="G8" s="187"/>
      <c r="H8" s="7" t="s">
        <v>17</v>
      </c>
      <c r="J8" s="188"/>
      <c r="K8" s="188"/>
    </row>
    <row r="9" spans="4:11" s="3" customFormat="1" ht="190.5" customHeight="1">
      <c r="D9" s="298">
        <v>2</v>
      </c>
      <c r="E9" s="298"/>
      <c r="F9" s="186" t="s">
        <v>109</v>
      </c>
      <c r="G9" s="187"/>
      <c r="H9" s="7" t="s">
        <v>17</v>
      </c>
      <c r="J9" s="188"/>
      <c r="K9" s="188"/>
    </row>
    <row r="10" spans="4:11" s="3" customFormat="1" ht="48" customHeight="1">
      <c r="D10" s="298">
        <v>3</v>
      </c>
      <c r="E10" s="298"/>
      <c r="F10" s="186" t="s">
        <v>110</v>
      </c>
      <c r="G10" s="187"/>
      <c r="H10" s="7" t="s">
        <v>17</v>
      </c>
      <c r="J10" s="188"/>
      <c r="K10" s="188"/>
    </row>
    <row r="11" spans="4:11" s="3" customFormat="1" ht="70.5" customHeight="1">
      <c r="D11" s="298">
        <v>4</v>
      </c>
      <c r="E11" s="298"/>
      <c r="F11" s="189" t="s">
        <v>111</v>
      </c>
      <c r="G11" s="402"/>
      <c r="H11" s="7"/>
      <c r="J11" s="188"/>
      <c r="K11" s="188"/>
    </row>
    <row r="12" spans="4:11" s="3" customFormat="1" ht="70.5" customHeight="1">
      <c r="D12" s="298">
        <v>5</v>
      </c>
      <c r="E12" s="298"/>
      <c r="F12" s="186" t="s">
        <v>112</v>
      </c>
      <c r="G12" s="402"/>
      <c r="H12" s="7"/>
      <c r="J12" s="188"/>
      <c r="K12" s="188"/>
    </row>
    <row r="13" spans="4:11" s="3" customFormat="1" ht="24" customHeight="1">
      <c r="D13" s="190" t="s">
        <v>106</v>
      </c>
      <c r="E13" s="191"/>
      <c r="F13" s="192"/>
      <c r="G13" s="193"/>
      <c r="H13" s="7"/>
      <c r="J13" s="188"/>
      <c r="K13" s="188"/>
    </row>
    <row r="14" spans="2:11" s="3" customFormat="1" ht="24" customHeight="1">
      <c r="B14" s="194"/>
      <c r="D14" s="164"/>
      <c r="I14" s="195"/>
      <c r="J14" s="188"/>
      <c r="K14" s="188"/>
    </row>
    <row r="15" spans="2:5" s="4" customFormat="1" ht="20.25">
      <c r="B15" s="152" t="s">
        <v>30</v>
      </c>
      <c r="E15" s="3"/>
    </row>
    <row r="16" spans="2:8" ht="20.25">
      <c r="B16" s="291"/>
      <c r="C16" s="291"/>
      <c r="D16" s="291"/>
      <c r="E16" s="291"/>
      <c r="F16" s="291"/>
      <c r="G16" s="291"/>
      <c r="H16" s="291"/>
    </row>
    <row r="17" spans="2:8" ht="20.25">
      <c r="B17" s="291"/>
      <c r="C17" s="291"/>
      <c r="D17" s="291"/>
      <c r="E17" s="291"/>
      <c r="F17" s="291"/>
      <c r="G17" s="291"/>
      <c r="H17" s="291"/>
    </row>
    <row r="18" spans="2:8" ht="20.25">
      <c r="B18" s="291"/>
      <c r="C18" s="291"/>
      <c r="D18" s="291"/>
      <c r="E18" s="291"/>
      <c r="F18" s="291"/>
      <c r="G18" s="291"/>
      <c r="H18" s="291"/>
    </row>
    <row r="19" spans="2:8" ht="20.25">
      <c r="B19" s="291"/>
      <c r="C19" s="291"/>
      <c r="D19" s="291"/>
      <c r="E19" s="291"/>
      <c r="F19" s="291"/>
      <c r="G19" s="291"/>
      <c r="H19" s="291"/>
    </row>
    <row r="20" spans="2:8" ht="20.25">
      <c r="B20" s="291"/>
      <c r="C20" s="291"/>
      <c r="D20" s="291"/>
      <c r="E20" s="291"/>
      <c r="F20" s="291"/>
      <c r="G20" s="291"/>
      <c r="H20" s="291"/>
    </row>
    <row r="21" spans="2:8" ht="20.25">
      <c r="B21" s="291"/>
      <c r="C21" s="291"/>
      <c r="D21" s="291"/>
      <c r="E21" s="291"/>
      <c r="F21" s="291"/>
      <c r="G21" s="291"/>
      <c r="H21" s="291"/>
    </row>
    <row r="22" spans="2:8" ht="20.25">
      <c r="B22" s="291"/>
      <c r="C22" s="291"/>
      <c r="D22" s="291"/>
      <c r="E22" s="291"/>
      <c r="F22" s="291"/>
      <c r="G22" s="291"/>
      <c r="H22" s="291"/>
    </row>
    <row r="23" spans="2:11" s="4" customFormat="1" ht="20.25">
      <c r="B23" s="292" t="s">
        <v>48</v>
      </c>
      <c r="C23" s="292"/>
      <c r="D23" s="292"/>
      <c r="E23" s="292"/>
      <c r="F23" s="292"/>
      <c r="G23" s="292"/>
      <c r="H23" s="292"/>
      <c r="I23" s="45"/>
      <c r="J23" s="45"/>
      <c r="K23" s="45"/>
    </row>
    <row r="24" spans="4:11" s="6" customFormat="1" ht="20.25">
      <c r="D24" s="196"/>
      <c r="I24" s="197"/>
      <c r="J24" s="180"/>
      <c r="K24" s="180"/>
    </row>
    <row r="25" spans="2:9" s="4" customFormat="1" ht="20.25">
      <c r="B25" s="152" t="s">
        <v>29</v>
      </c>
      <c r="C25" s="45"/>
      <c r="D25" s="45"/>
      <c r="E25" s="45"/>
      <c r="F25" s="45"/>
      <c r="G25" s="45"/>
      <c r="H25" s="45"/>
      <c r="I25" s="45"/>
    </row>
    <row r="26" spans="2:8" ht="20.25">
      <c r="B26" s="293"/>
      <c r="C26" s="291"/>
      <c r="D26" s="291"/>
      <c r="E26" s="291"/>
      <c r="F26" s="291"/>
      <c r="G26" s="291"/>
      <c r="H26" s="291"/>
    </row>
    <row r="27" spans="2:8" ht="20.25">
      <c r="B27" s="291"/>
      <c r="C27" s="291"/>
      <c r="D27" s="291"/>
      <c r="E27" s="291"/>
      <c r="F27" s="291"/>
      <c r="G27" s="291"/>
      <c r="H27" s="291"/>
    </row>
    <row r="28" spans="2:8" ht="20.25">
      <c r="B28" s="291"/>
      <c r="C28" s="291"/>
      <c r="D28" s="291"/>
      <c r="E28" s="291"/>
      <c r="F28" s="291"/>
      <c r="G28" s="291"/>
      <c r="H28" s="291"/>
    </row>
    <row r="29" spans="2:8" ht="20.25">
      <c r="B29" s="291"/>
      <c r="C29" s="291"/>
      <c r="D29" s="291"/>
      <c r="E29" s="291"/>
      <c r="F29" s="291"/>
      <c r="G29" s="291"/>
      <c r="H29" s="291"/>
    </row>
    <row r="30" spans="2:8" ht="20.25">
      <c r="B30" s="291"/>
      <c r="C30" s="291"/>
      <c r="D30" s="291"/>
      <c r="E30" s="291"/>
      <c r="F30" s="291"/>
      <c r="G30" s="291"/>
      <c r="H30" s="291"/>
    </row>
    <row r="31" spans="2:8" ht="20.25">
      <c r="B31" s="291"/>
      <c r="C31" s="291"/>
      <c r="D31" s="291"/>
      <c r="E31" s="291"/>
      <c r="F31" s="291"/>
      <c r="G31" s="291"/>
      <c r="H31" s="291"/>
    </row>
    <row r="32" spans="2:8" ht="20.25">
      <c r="B32" s="291"/>
      <c r="C32" s="291"/>
      <c r="D32" s="291"/>
      <c r="E32" s="291"/>
      <c r="F32" s="291"/>
      <c r="G32" s="291"/>
      <c r="H32" s="291"/>
    </row>
    <row r="33" spans="2:7" s="4" customFormat="1" ht="20.25">
      <c r="B33" s="292" t="s">
        <v>48</v>
      </c>
      <c r="C33" s="292"/>
      <c r="D33" s="292"/>
      <c r="E33" s="292"/>
      <c r="F33" s="292"/>
      <c r="G33" s="292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G4" sqref="G4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0" t="s">
        <v>31</v>
      </c>
      <c r="B1" s="114">
        <v>3.3</v>
      </c>
      <c r="C1" s="41" t="s">
        <v>0</v>
      </c>
      <c r="D1" s="299" t="s">
        <v>72</v>
      </c>
      <c r="E1" s="300"/>
      <c r="F1" s="300"/>
      <c r="G1" s="300"/>
      <c r="H1" s="300"/>
      <c r="I1" s="300"/>
      <c r="J1" s="300"/>
      <c r="K1" s="67"/>
    </row>
    <row r="2" spans="1:4" s="3" customFormat="1" ht="24.75" customHeight="1">
      <c r="A2" s="301" t="s">
        <v>1</v>
      </c>
      <c r="B2" s="302"/>
      <c r="C2" s="41" t="s">
        <v>0</v>
      </c>
      <c r="D2" s="42">
        <v>5</v>
      </c>
    </row>
    <row r="3" spans="1:5" s="3" customFormat="1" ht="24.75" customHeight="1">
      <c r="A3" s="301" t="s">
        <v>2</v>
      </c>
      <c r="B3" s="302"/>
      <c r="C3" s="43" t="s">
        <v>0</v>
      </c>
      <c r="D3" s="44" t="e">
        <f>IF(E5=1,"N/A",I9)</f>
        <v>#DIV/0!</v>
      </c>
      <c r="E3" s="45"/>
    </row>
    <row r="4" spans="1:5" s="3" customFormat="1" ht="24.75" customHeight="1">
      <c r="A4" s="301" t="s">
        <v>3</v>
      </c>
      <c r="B4" s="302"/>
      <c r="C4" s="43" t="s">
        <v>0</v>
      </c>
      <c r="D4" s="46" t="e">
        <f>IF(D5="N/A","N/A",IF(D5&gt;=4.5,"ดีมาก",IF(D5&gt;=3.5,"ดี",IF(D5&gt;=2.5,"ปานกลาง",IF(D5&gt;=1.5,"ต่ำ","ต่ำมาก")))))</f>
        <v>#DIV/0!</v>
      </c>
      <c r="E4" s="45"/>
    </row>
    <row r="5" spans="1:6" s="3" customFormat="1" ht="24.75" customHeight="1">
      <c r="A5" s="301" t="s">
        <v>4</v>
      </c>
      <c r="B5" s="302"/>
      <c r="C5" s="43" t="s">
        <v>0</v>
      </c>
      <c r="D5" s="47" t="e">
        <f>IF(E5=1,1,J9)</f>
        <v>#DIV/0!</v>
      </c>
      <c r="E5" s="109"/>
      <c r="F5" s="7" t="s">
        <v>5</v>
      </c>
    </row>
    <row r="6" spans="6:7" s="3" customFormat="1" ht="20.25">
      <c r="F6" s="62"/>
      <c r="G6" s="63"/>
    </row>
    <row r="7" spans="1:8" s="49" customFormat="1" ht="26.25" customHeight="1">
      <c r="A7" s="5"/>
      <c r="C7" s="2"/>
      <c r="D7" s="303" t="s">
        <v>6</v>
      </c>
      <c r="E7" s="303"/>
      <c r="F7" s="303"/>
      <c r="G7" s="303"/>
      <c r="H7" s="303"/>
    </row>
    <row r="8" spans="1:10" s="49" customFormat="1" ht="26.25" customHeight="1">
      <c r="A8" s="5"/>
      <c r="C8" s="2"/>
      <c r="D8" s="57" t="s">
        <v>9</v>
      </c>
      <c r="E8" s="57" t="s">
        <v>10</v>
      </c>
      <c r="F8" s="57" t="s">
        <v>11</v>
      </c>
      <c r="G8" s="57" t="s">
        <v>12</v>
      </c>
      <c r="H8" s="57" t="s">
        <v>13</v>
      </c>
      <c r="I8" s="58" t="s">
        <v>2</v>
      </c>
      <c r="J8" s="58" t="s">
        <v>7</v>
      </c>
    </row>
    <row r="9" spans="2:10" s="49" customFormat="1" ht="26.25" customHeight="1">
      <c r="B9" s="55"/>
      <c r="D9" s="56">
        <v>40</v>
      </c>
      <c r="E9" s="56">
        <v>50</v>
      </c>
      <c r="F9" s="56">
        <v>60</v>
      </c>
      <c r="G9" s="56">
        <v>70</v>
      </c>
      <c r="H9" s="56">
        <v>80</v>
      </c>
      <c r="I9" s="60" t="e">
        <f>J12*100/J11</f>
        <v>#DIV/0!</v>
      </c>
      <c r="J9" s="59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49" customFormat="1" ht="20.25">
      <c r="C10" s="64"/>
      <c r="D10" s="65"/>
      <c r="E10" s="66"/>
    </row>
    <row r="11" spans="4:11" s="48" customFormat="1" ht="54.75" customHeight="1">
      <c r="D11" s="304" t="s">
        <v>121</v>
      </c>
      <c r="E11" s="305"/>
      <c r="F11" s="305"/>
      <c r="G11" s="305"/>
      <c r="H11" s="305"/>
      <c r="I11" s="305"/>
      <c r="J11" s="110"/>
      <c r="K11" s="7" t="s">
        <v>8</v>
      </c>
    </row>
    <row r="12" spans="4:11" s="48" customFormat="1" ht="54.75" customHeight="1">
      <c r="D12" s="304" t="s">
        <v>73</v>
      </c>
      <c r="E12" s="304"/>
      <c r="F12" s="304"/>
      <c r="G12" s="304"/>
      <c r="H12" s="304"/>
      <c r="I12" s="304"/>
      <c r="J12" s="110"/>
      <c r="K12" s="7" t="s">
        <v>8</v>
      </c>
    </row>
    <row r="13" spans="4:11" s="48" customFormat="1" ht="25.5" customHeight="1">
      <c r="D13" s="50"/>
      <c r="E13" s="51"/>
      <c r="F13" s="51"/>
      <c r="G13" s="51"/>
      <c r="H13" s="51"/>
      <c r="I13" s="51"/>
      <c r="J13" s="52"/>
      <c r="K13" s="53"/>
    </row>
    <row r="14" spans="4:11" s="48" customFormat="1" ht="54.75" customHeight="1">
      <c r="D14" s="306" t="s">
        <v>33</v>
      </c>
      <c r="E14" s="306"/>
      <c r="F14" s="306"/>
      <c r="G14" s="306"/>
      <c r="H14" s="306"/>
      <c r="I14" s="61" t="e">
        <f>J12*100/J11</f>
        <v>#DIV/0!</v>
      </c>
      <c r="J14" s="52"/>
      <c r="K14" s="53"/>
    </row>
    <row r="15" spans="4:11" s="48" customFormat="1" ht="20.25">
      <c r="D15" s="107"/>
      <c r="E15" s="107"/>
      <c r="F15" s="107"/>
      <c r="G15" s="107"/>
      <c r="H15" s="107"/>
      <c r="I15" s="115"/>
      <c r="J15" s="52"/>
      <c r="K15" s="53"/>
    </row>
    <row r="16" spans="1:256" s="4" customFormat="1" ht="24" customHeight="1">
      <c r="A16" s="153"/>
      <c r="B16" s="116" t="s">
        <v>74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</row>
    <row r="17" spans="1:256" s="4" customFormat="1" ht="21.75" customHeight="1">
      <c r="A17" s="153"/>
      <c r="B17" s="307" t="s">
        <v>122</v>
      </c>
      <c r="C17" s="307"/>
      <c r="D17" s="307"/>
      <c r="E17" s="307"/>
      <c r="F17" s="307"/>
      <c r="G17" s="307"/>
      <c r="H17" s="307"/>
      <c r="I17" s="307"/>
      <c r="J17" s="307"/>
      <c r="K17" s="307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</row>
    <row r="18" spans="1:256" s="4" customFormat="1" ht="94.5" customHeight="1">
      <c r="A18" s="153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</row>
    <row r="19" spans="1:256" s="4" customFormat="1" ht="20.25">
      <c r="A19" s="153"/>
      <c r="B19" s="308" t="s">
        <v>123</v>
      </c>
      <c r="C19" s="308"/>
      <c r="D19" s="308"/>
      <c r="E19" s="308"/>
      <c r="F19" s="308"/>
      <c r="G19" s="308"/>
      <c r="H19" s="308"/>
      <c r="I19" s="154"/>
      <c r="J19" s="154"/>
      <c r="K19" s="154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</row>
    <row r="20" spans="1:256" s="4" customFormat="1" ht="23.25" customHeight="1">
      <c r="A20" s="153"/>
      <c r="B20" s="308" t="s">
        <v>75</v>
      </c>
      <c r="C20" s="308"/>
      <c r="D20" s="308"/>
      <c r="E20" s="154"/>
      <c r="F20" s="154"/>
      <c r="G20" s="154"/>
      <c r="H20" s="154"/>
      <c r="I20" s="154"/>
      <c r="J20" s="154"/>
      <c r="K20" s="154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s="4" customFormat="1" ht="23.25" customHeight="1">
      <c r="A21" s="153"/>
      <c r="B21" s="308" t="s">
        <v>76</v>
      </c>
      <c r="C21" s="308"/>
      <c r="D21" s="308"/>
      <c r="E21" s="308"/>
      <c r="F21" s="308"/>
      <c r="G21" s="308"/>
      <c r="H21" s="308"/>
      <c r="I21" s="308"/>
      <c r="J21" s="154"/>
      <c r="K21" s="154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256" s="4" customFormat="1" ht="13.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</row>
    <row r="23" spans="1:256" s="4" customFormat="1" ht="20.25">
      <c r="A23" s="153"/>
      <c r="B23" s="309" t="s">
        <v>77</v>
      </c>
      <c r="C23" s="309"/>
      <c r="D23" s="309"/>
      <c r="E23" s="155" t="s">
        <v>78</v>
      </c>
      <c r="F23" s="155" t="s">
        <v>79</v>
      </c>
      <c r="G23" s="155" t="s">
        <v>25</v>
      </c>
      <c r="H23" s="155" t="s">
        <v>80</v>
      </c>
      <c r="I23" s="155" t="s">
        <v>25</v>
      </c>
      <c r="J23" s="154"/>
      <c r="K23" s="154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1:256" s="4" customFormat="1" ht="20.25">
      <c r="A24" s="153"/>
      <c r="B24" s="310" t="s">
        <v>81</v>
      </c>
      <c r="C24" s="310"/>
      <c r="D24" s="310"/>
      <c r="E24" s="157">
        <v>350622</v>
      </c>
      <c r="F24" s="157">
        <v>3549</v>
      </c>
      <c r="G24" s="158">
        <f>F24*100/E24</f>
        <v>1.0122011739137875</v>
      </c>
      <c r="H24" s="157">
        <v>347073</v>
      </c>
      <c r="I24" s="158">
        <f>H24*100/E24</f>
        <v>98.98779882608622</v>
      </c>
      <c r="J24" s="154"/>
      <c r="K24" s="154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</row>
    <row r="25" spans="1:256" s="4" customFormat="1" ht="20.25">
      <c r="A25" s="153"/>
      <c r="B25" s="310" t="s">
        <v>82</v>
      </c>
      <c r="C25" s="310"/>
      <c r="D25" s="310"/>
      <c r="E25" s="157">
        <v>3074</v>
      </c>
      <c r="F25" s="157">
        <v>183</v>
      </c>
      <c r="G25" s="158">
        <f>F25*100/E25</f>
        <v>5.953155497722837</v>
      </c>
      <c r="H25" s="157">
        <v>2891</v>
      </c>
      <c r="I25" s="158">
        <f>H25*100/E25</f>
        <v>94.04684450227717</v>
      </c>
      <c r="J25" s="154"/>
      <c r="K25" s="154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1:256" s="4" customFormat="1" ht="20.25">
      <c r="A26" s="153"/>
      <c r="B26" s="310" t="s">
        <v>83</v>
      </c>
      <c r="C26" s="310"/>
      <c r="D26" s="310"/>
      <c r="E26" s="157">
        <v>148</v>
      </c>
      <c r="F26" s="157">
        <v>15</v>
      </c>
      <c r="G26" s="158">
        <f>F26*100/E26</f>
        <v>10.135135135135135</v>
      </c>
      <c r="H26" s="157">
        <v>133</v>
      </c>
      <c r="I26" s="158">
        <f>H26*100/E26</f>
        <v>89.86486486486487</v>
      </c>
      <c r="J26" s="154"/>
      <c r="K26" s="154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s="4" customFormat="1" ht="20.25">
      <c r="A27" s="153"/>
      <c r="B27" s="311" t="s">
        <v>84</v>
      </c>
      <c r="C27" s="311"/>
      <c r="D27" s="311"/>
      <c r="E27" s="159">
        <f>SUM(E24:E26)</f>
        <v>353844</v>
      </c>
      <c r="F27" s="159">
        <f>SUM(F24:F26)</f>
        <v>3747</v>
      </c>
      <c r="G27" s="160">
        <f>F27*100/E27</f>
        <v>1.0589412283379116</v>
      </c>
      <c r="H27" s="159">
        <f>SUM(H24:H26)</f>
        <v>350097</v>
      </c>
      <c r="I27" s="160">
        <f>H27*100/E27</f>
        <v>98.94105877166209</v>
      </c>
      <c r="J27" s="154"/>
      <c r="K27" s="154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1:256" s="4" customFormat="1" ht="20.25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</row>
    <row r="29" spans="1:256" s="4" customFormat="1" ht="24" customHeight="1">
      <c r="A29" s="153"/>
      <c r="B29" s="308" t="s">
        <v>85</v>
      </c>
      <c r="C29" s="308"/>
      <c r="D29" s="308"/>
      <c r="E29" s="154"/>
      <c r="F29" s="154"/>
      <c r="G29" s="154"/>
      <c r="H29" s="154"/>
      <c r="I29" s="154"/>
      <c r="J29" s="154"/>
      <c r="K29" s="154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1:256" s="4" customFormat="1" ht="24" customHeight="1">
      <c r="A30" s="153"/>
      <c r="B30" s="312" t="s">
        <v>86</v>
      </c>
      <c r="C30" s="312"/>
      <c r="D30" s="312"/>
      <c r="E30" s="312"/>
      <c r="F30" s="312"/>
      <c r="G30" s="312"/>
      <c r="H30" s="312"/>
      <c r="I30" s="312"/>
      <c r="J30" s="312"/>
      <c r="K30" s="154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1:256" s="4" customFormat="1" ht="11.25" customHeight="1">
      <c r="A31" s="153"/>
      <c r="B31" s="161"/>
      <c r="C31" s="161"/>
      <c r="D31" s="161"/>
      <c r="E31" s="161"/>
      <c r="F31" s="161"/>
      <c r="G31" s="161"/>
      <c r="H31" s="161"/>
      <c r="I31" s="161"/>
      <c r="J31" s="161"/>
      <c r="K31" s="154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s="4" customFormat="1" ht="24.75" customHeight="1">
      <c r="A32" s="153"/>
      <c r="B32" s="309" t="s">
        <v>51</v>
      </c>
      <c r="C32" s="309"/>
      <c r="D32" s="309"/>
      <c r="E32" s="309" t="s">
        <v>87</v>
      </c>
      <c r="F32" s="309"/>
      <c r="G32" s="155" t="s">
        <v>25</v>
      </c>
      <c r="H32" s="309" t="s">
        <v>88</v>
      </c>
      <c r="I32" s="309"/>
      <c r="J32" s="155" t="s">
        <v>25</v>
      </c>
      <c r="K32" s="155" t="s">
        <v>89</v>
      </c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s="4" customFormat="1" ht="25.5" customHeight="1">
      <c r="A33" s="153"/>
      <c r="B33" s="313">
        <v>1662</v>
      </c>
      <c r="C33" s="313"/>
      <c r="D33" s="313"/>
      <c r="E33" s="314">
        <v>638</v>
      </c>
      <c r="F33" s="314"/>
      <c r="G33" s="158">
        <f>E33*100/B33</f>
        <v>38.38748495788207</v>
      </c>
      <c r="H33" s="314">
        <v>593</v>
      </c>
      <c r="I33" s="314"/>
      <c r="J33" s="158">
        <f>H33*100/B33</f>
        <v>35.67990373044525</v>
      </c>
      <c r="K33" s="162">
        <v>431</v>
      </c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1:256" s="4" customFormat="1" ht="20.25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s="4" customFormat="1" ht="21.75" customHeight="1">
      <c r="A35" s="153"/>
      <c r="B35" s="308" t="s">
        <v>124</v>
      </c>
      <c r="C35" s="308"/>
      <c r="D35" s="308"/>
      <c r="E35" s="308"/>
      <c r="F35" s="308"/>
      <c r="G35" s="308"/>
      <c r="H35" s="308"/>
      <c r="I35" s="308"/>
      <c r="J35" s="308"/>
      <c r="K35" s="308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s="4" customFormat="1" ht="20.2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s="4" customFormat="1" ht="20.25">
      <c r="A37" s="153"/>
      <c r="B37" s="309" t="s">
        <v>77</v>
      </c>
      <c r="C37" s="309"/>
      <c r="D37" s="309"/>
      <c r="E37" s="155" t="s">
        <v>78</v>
      </c>
      <c r="F37" s="155" t="s">
        <v>79</v>
      </c>
      <c r="G37" s="155" t="s">
        <v>25</v>
      </c>
      <c r="H37" s="155" t="s">
        <v>80</v>
      </c>
      <c r="I37" s="155" t="s">
        <v>25</v>
      </c>
      <c r="J37" s="154"/>
      <c r="K37" s="154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s="4" customFormat="1" ht="24" customHeight="1">
      <c r="A38" s="153"/>
      <c r="B38" s="310" t="s">
        <v>81</v>
      </c>
      <c r="C38" s="310"/>
      <c r="D38" s="310"/>
      <c r="E38" s="162"/>
      <c r="F38" s="162"/>
      <c r="G38" s="156" t="e">
        <f>F38*100/E38</f>
        <v>#DIV/0!</v>
      </c>
      <c r="H38" s="162"/>
      <c r="I38" s="156" t="e">
        <f>H38*100/E38</f>
        <v>#DIV/0!</v>
      </c>
      <c r="J38" s="154"/>
      <c r="K38" s="154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s="4" customFormat="1" ht="24" customHeight="1">
      <c r="A39" s="153"/>
      <c r="B39" s="310" t="s">
        <v>82</v>
      </c>
      <c r="C39" s="310"/>
      <c r="D39" s="310"/>
      <c r="E39" s="162"/>
      <c r="F39" s="162"/>
      <c r="G39" s="156" t="e">
        <f>F39*100/E39</f>
        <v>#DIV/0!</v>
      </c>
      <c r="H39" s="162"/>
      <c r="I39" s="156" t="e">
        <f>H39*100/E39</f>
        <v>#DIV/0!</v>
      </c>
      <c r="J39" s="154"/>
      <c r="K39" s="154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s="4" customFormat="1" ht="24" customHeight="1">
      <c r="A40" s="153"/>
      <c r="B40" s="310" t="s">
        <v>83</v>
      </c>
      <c r="C40" s="310"/>
      <c r="D40" s="310"/>
      <c r="E40" s="162"/>
      <c r="F40" s="162"/>
      <c r="G40" s="156" t="e">
        <f>F40*100/E40</f>
        <v>#DIV/0!</v>
      </c>
      <c r="H40" s="162"/>
      <c r="I40" s="156" t="e">
        <f>H40*100/E40</f>
        <v>#DIV/0!</v>
      </c>
      <c r="J40" s="154"/>
      <c r="K40" s="154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s="4" customFormat="1" ht="20.25">
      <c r="A41" s="153"/>
      <c r="B41" s="311" t="s">
        <v>84</v>
      </c>
      <c r="C41" s="311"/>
      <c r="D41" s="311"/>
      <c r="E41" s="155">
        <f>SUM(E38:E40)</f>
        <v>0</v>
      </c>
      <c r="F41" s="155">
        <f>SUM(F38:F40)</f>
        <v>0</v>
      </c>
      <c r="G41" s="155" t="e">
        <f>F41*100/E41</f>
        <v>#DIV/0!</v>
      </c>
      <c r="H41" s="155">
        <f>SUM(H38:H40)</f>
        <v>0</v>
      </c>
      <c r="I41" s="155" t="e">
        <f>H41*100/E41</f>
        <v>#DIV/0!</v>
      </c>
      <c r="J41" s="154"/>
      <c r="K41" s="154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4" customFormat="1" ht="20.2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2:4" s="8" customFormat="1" ht="24" customHeight="1">
      <c r="B43" s="317" t="s">
        <v>30</v>
      </c>
      <c r="C43" s="317"/>
      <c r="D43" s="317"/>
    </row>
    <row r="44" spans="2:11" s="8" customFormat="1" ht="24" customHeight="1">
      <c r="B44" s="293"/>
      <c r="C44" s="293"/>
      <c r="D44" s="293"/>
      <c r="E44" s="293"/>
      <c r="F44" s="293"/>
      <c r="G44" s="293"/>
      <c r="H44" s="293"/>
      <c r="I44" s="293"/>
      <c r="J44" s="293"/>
      <c r="K44" s="293"/>
    </row>
    <row r="45" spans="2:11" s="8" customFormat="1" ht="24" customHeight="1">
      <c r="B45" s="293"/>
      <c r="C45" s="293"/>
      <c r="D45" s="293"/>
      <c r="E45" s="293"/>
      <c r="F45" s="293"/>
      <c r="G45" s="293"/>
      <c r="H45" s="293"/>
      <c r="I45" s="293"/>
      <c r="J45" s="293"/>
      <c r="K45" s="293"/>
    </row>
    <row r="46" spans="2:11" s="8" customFormat="1" ht="24" customHeight="1">
      <c r="B46" s="317" t="s">
        <v>48</v>
      </c>
      <c r="C46" s="317"/>
      <c r="D46" s="317"/>
      <c r="E46" s="317"/>
      <c r="F46" s="317"/>
      <c r="G46" s="317"/>
      <c r="H46" s="317"/>
      <c r="I46" s="317"/>
      <c r="J46" s="317"/>
      <c r="K46" s="317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54" t="s">
        <v>14</v>
      </c>
      <c r="C48" s="54"/>
      <c r="D48" s="54"/>
      <c r="E48" s="54"/>
      <c r="F48" s="54"/>
      <c r="G48" s="54"/>
      <c r="H48" s="54"/>
      <c r="I48" s="54"/>
      <c r="J48" s="54"/>
      <c r="K48" s="54"/>
    </row>
    <row r="49" spans="2:11" ht="24" customHeight="1">
      <c r="B49" s="318"/>
      <c r="C49" s="318"/>
      <c r="D49" s="318"/>
      <c r="E49" s="318"/>
      <c r="F49" s="318"/>
      <c r="G49" s="318"/>
      <c r="H49" s="318"/>
      <c r="I49" s="318"/>
      <c r="J49" s="318"/>
      <c r="K49" s="318"/>
    </row>
    <row r="50" spans="2:11" ht="24" customHeight="1">
      <c r="B50" s="318"/>
      <c r="C50" s="318"/>
      <c r="D50" s="318"/>
      <c r="E50" s="318"/>
      <c r="F50" s="318"/>
      <c r="G50" s="318"/>
      <c r="H50" s="318"/>
      <c r="I50" s="318"/>
      <c r="J50" s="318"/>
      <c r="K50" s="318"/>
    </row>
    <row r="51" spans="2:10" ht="24" customHeight="1">
      <c r="B51" s="317" t="s">
        <v>48</v>
      </c>
      <c r="C51" s="317"/>
      <c r="D51" s="317"/>
      <c r="E51" s="317"/>
      <c r="F51" s="317"/>
      <c r="G51" s="317"/>
      <c r="H51" s="317"/>
      <c r="I51" s="317"/>
      <c r="J51" s="317"/>
    </row>
    <row r="54" spans="2:11" ht="24.75" customHeight="1" hidden="1">
      <c r="B54" s="319" t="s">
        <v>90</v>
      </c>
      <c r="C54" s="319"/>
      <c r="D54" s="319"/>
      <c r="E54" s="319"/>
      <c r="F54" s="319"/>
      <c r="G54" s="319"/>
      <c r="H54" s="319"/>
      <c r="I54" s="319"/>
      <c r="J54" s="319"/>
      <c r="K54" s="319"/>
    </row>
    <row r="55" spans="2:11" ht="24.75" customHeight="1" hidden="1">
      <c r="B55" s="321" t="s">
        <v>49</v>
      </c>
      <c r="C55" s="323" t="s">
        <v>50</v>
      </c>
      <c r="D55" s="324"/>
      <c r="E55" s="324"/>
      <c r="F55" s="325"/>
      <c r="G55" s="329" t="s">
        <v>91</v>
      </c>
      <c r="H55" s="331" t="s">
        <v>92</v>
      </c>
      <c r="I55" s="331" t="s">
        <v>93</v>
      </c>
      <c r="J55" s="315" t="s">
        <v>94</v>
      </c>
      <c r="K55" s="335" t="s">
        <v>25</v>
      </c>
    </row>
    <row r="56" spans="2:11" ht="20.25" hidden="1">
      <c r="B56" s="322"/>
      <c r="C56" s="326"/>
      <c r="D56" s="327"/>
      <c r="E56" s="327"/>
      <c r="F56" s="328"/>
      <c r="G56" s="330"/>
      <c r="H56" s="332"/>
      <c r="I56" s="333"/>
      <c r="J56" s="316"/>
      <c r="K56" s="336"/>
    </row>
    <row r="57" spans="2:11" ht="27" customHeight="1" hidden="1">
      <c r="B57" s="337">
        <v>1</v>
      </c>
      <c r="C57" s="340" t="s">
        <v>52</v>
      </c>
      <c r="D57" s="341"/>
      <c r="E57" s="341"/>
      <c r="F57" s="342"/>
      <c r="G57" s="117"/>
      <c r="H57" s="118"/>
      <c r="I57" s="151"/>
      <c r="J57" s="119"/>
      <c r="K57" s="120"/>
    </row>
    <row r="58" spans="2:11" s="108" customFormat="1" ht="28.5" customHeight="1" hidden="1">
      <c r="B58" s="338"/>
      <c r="C58" s="320" t="s">
        <v>53</v>
      </c>
      <c r="D58" s="320"/>
      <c r="E58" s="320"/>
      <c r="F58" s="320"/>
      <c r="G58" s="343"/>
      <c r="H58" s="345"/>
      <c r="I58" s="347"/>
      <c r="J58" s="349"/>
      <c r="K58" s="351"/>
    </row>
    <row r="59" spans="2:11" s="108" customFormat="1" ht="28.5" customHeight="1" hidden="1">
      <c r="B59" s="338"/>
      <c r="C59" s="320" t="s">
        <v>54</v>
      </c>
      <c r="D59" s="320"/>
      <c r="E59" s="320"/>
      <c r="F59" s="320"/>
      <c r="G59" s="344"/>
      <c r="H59" s="346"/>
      <c r="I59" s="348"/>
      <c r="J59" s="350"/>
      <c r="K59" s="352"/>
    </row>
    <row r="60" spans="2:11" s="108" customFormat="1" ht="28.5" customHeight="1" hidden="1">
      <c r="B60" s="338"/>
      <c r="C60" s="360" t="s">
        <v>55</v>
      </c>
      <c r="D60" s="360"/>
      <c r="E60" s="360"/>
      <c r="F60" s="360"/>
      <c r="G60" s="121"/>
      <c r="H60" s="122"/>
      <c r="I60" s="111"/>
      <c r="J60" s="123"/>
      <c r="K60" s="124"/>
    </row>
    <row r="61" spans="2:11" s="108" customFormat="1" ht="43.5" customHeight="1" hidden="1">
      <c r="B61" s="338"/>
      <c r="C61" s="334" t="s">
        <v>56</v>
      </c>
      <c r="D61" s="334"/>
      <c r="E61" s="334"/>
      <c r="F61" s="334"/>
      <c r="G61" s="121"/>
      <c r="H61" s="122"/>
      <c r="I61" s="111"/>
      <c r="J61" s="123"/>
      <c r="K61" s="124"/>
    </row>
    <row r="62" spans="2:11" s="108" customFormat="1" ht="28.5" customHeight="1" hidden="1">
      <c r="B62" s="338"/>
      <c r="C62" s="334" t="s">
        <v>57</v>
      </c>
      <c r="D62" s="334"/>
      <c r="E62" s="334"/>
      <c r="F62" s="334"/>
      <c r="G62" s="121"/>
      <c r="H62" s="122"/>
      <c r="I62" s="111"/>
      <c r="J62" s="123"/>
      <c r="K62" s="124"/>
    </row>
    <row r="63" spans="2:11" s="108" customFormat="1" ht="28.5" customHeight="1" hidden="1">
      <c r="B63" s="338"/>
      <c r="C63" s="334" t="s">
        <v>58</v>
      </c>
      <c r="D63" s="334"/>
      <c r="E63" s="334"/>
      <c r="F63" s="334"/>
      <c r="G63" s="121"/>
      <c r="H63" s="122"/>
      <c r="I63" s="111"/>
      <c r="J63" s="123"/>
      <c r="K63" s="124"/>
    </row>
    <row r="64" spans="2:11" s="108" customFormat="1" ht="28.5" customHeight="1" hidden="1">
      <c r="B64" s="338"/>
      <c r="C64" s="334" t="s">
        <v>59</v>
      </c>
      <c r="D64" s="334"/>
      <c r="E64" s="334"/>
      <c r="F64" s="334"/>
      <c r="G64" s="121"/>
      <c r="H64" s="122"/>
      <c r="I64" s="111"/>
      <c r="J64" s="123"/>
      <c r="K64" s="124"/>
    </row>
    <row r="65" spans="2:11" s="108" customFormat="1" ht="28.5" customHeight="1" hidden="1">
      <c r="B65" s="338"/>
      <c r="C65" s="334" t="s">
        <v>60</v>
      </c>
      <c r="D65" s="334"/>
      <c r="E65" s="334"/>
      <c r="F65" s="334"/>
      <c r="G65" s="121"/>
      <c r="H65" s="122"/>
      <c r="I65" s="111"/>
      <c r="J65" s="123"/>
      <c r="K65" s="124"/>
    </row>
    <row r="66" spans="2:11" s="108" customFormat="1" ht="28.5" customHeight="1" hidden="1">
      <c r="B66" s="338"/>
      <c r="C66" s="334" t="s">
        <v>61</v>
      </c>
      <c r="D66" s="334"/>
      <c r="E66" s="334"/>
      <c r="F66" s="334"/>
      <c r="G66" s="121"/>
      <c r="H66" s="122"/>
      <c r="I66" s="111"/>
      <c r="J66" s="123"/>
      <c r="K66" s="124"/>
    </row>
    <row r="67" spans="2:11" s="129" customFormat="1" ht="70.5" customHeight="1" hidden="1">
      <c r="B67" s="338"/>
      <c r="C67" s="364" t="s">
        <v>62</v>
      </c>
      <c r="D67" s="364"/>
      <c r="E67" s="364"/>
      <c r="F67" s="364"/>
      <c r="G67" s="125"/>
      <c r="H67" s="126"/>
      <c r="I67" s="112"/>
      <c r="J67" s="127"/>
      <c r="K67" s="128"/>
    </row>
    <row r="68" spans="2:11" s="129" customFormat="1" ht="46.5" customHeight="1" hidden="1">
      <c r="B68" s="338"/>
      <c r="C68" s="364" t="s">
        <v>63</v>
      </c>
      <c r="D68" s="364"/>
      <c r="E68" s="364"/>
      <c r="F68" s="364"/>
      <c r="G68" s="125"/>
      <c r="H68" s="126"/>
      <c r="I68" s="112"/>
      <c r="J68" s="127"/>
      <c r="K68" s="128"/>
    </row>
    <row r="69" spans="2:11" s="108" customFormat="1" ht="30" customHeight="1" hidden="1">
      <c r="B69" s="339"/>
      <c r="C69" s="334" t="s">
        <v>64</v>
      </c>
      <c r="D69" s="334"/>
      <c r="E69" s="334"/>
      <c r="F69" s="334"/>
      <c r="G69" s="121"/>
      <c r="H69" s="122"/>
      <c r="I69" s="111"/>
      <c r="J69" s="123"/>
      <c r="K69" s="124"/>
    </row>
    <row r="70" spans="2:11" ht="27" customHeight="1" hidden="1">
      <c r="B70" s="353">
        <v>2</v>
      </c>
      <c r="C70" s="356" t="s">
        <v>65</v>
      </c>
      <c r="D70" s="357"/>
      <c r="E70" s="357"/>
      <c r="F70" s="358"/>
      <c r="G70" s="117"/>
      <c r="H70" s="118"/>
      <c r="I70" s="151"/>
      <c r="J70" s="119"/>
      <c r="K70" s="120"/>
    </row>
    <row r="71" spans="2:11" ht="30.75" customHeight="1" hidden="1">
      <c r="B71" s="354"/>
      <c r="C71" s="334" t="s">
        <v>66</v>
      </c>
      <c r="D71" s="334"/>
      <c r="E71" s="334"/>
      <c r="F71" s="334"/>
      <c r="G71" s="117"/>
      <c r="H71" s="118"/>
      <c r="I71" s="151"/>
      <c r="J71" s="119"/>
      <c r="K71" s="120"/>
    </row>
    <row r="72" spans="2:11" ht="30.75" customHeight="1" hidden="1">
      <c r="B72" s="354"/>
      <c r="C72" s="334" t="s">
        <v>67</v>
      </c>
      <c r="D72" s="334"/>
      <c r="E72" s="334"/>
      <c r="F72" s="334"/>
      <c r="G72" s="117"/>
      <c r="H72" s="118"/>
      <c r="I72" s="151"/>
      <c r="J72" s="119"/>
      <c r="K72" s="120"/>
    </row>
    <row r="73" spans="2:11" ht="30.75" customHeight="1" hidden="1">
      <c r="B73" s="355"/>
      <c r="C73" s="359" t="s">
        <v>68</v>
      </c>
      <c r="D73" s="359"/>
      <c r="E73" s="359"/>
      <c r="F73" s="359"/>
      <c r="G73" s="117"/>
      <c r="H73" s="118"/>
      <c r="I73" s="151"/>
      <c r="J73" s="119"/>
      <c r="K73" s="120"/>
    </row>
    <row r="74" spans="2:11" ht="27" customHeight="1" hidden="1">
      <c r="B74" s="337">
        <v>3</v>
      </c>
      <c r="C74" s="368" t="s">
        <v>69</v>
      </c>
      <c r="D74" s="369"/>
      <c r="E74" s="369"/>
      <c r="F74" s="370"/>
      <c r="G74" s="117"/>
      <c r="H74" s="118"/>
      <c r="I74" s="151"/>
      <c r="J74" s="119"/>
      <c r="K74" s="120"/>
    </row>
    <row r="75" spans="2:11" s="134" customFormat="1" ht="95.25" customHeight="1" hidden="1">
      <c r="B75" s="339"/>
      <c r="C75" s="371" t="s">
        <v>70</v>
      </c>
      <c r="D75" s="372"/>
      <c r="E75" s="372"/>
      <c r="F75" s="373"/>
      <c r="G75" s="130"/>
      <c r="H75" s="131"/>
      <c r="I75" s="113"/>
      <c r="J75" s="132"/>
      <c r="K75" s="133"/>
    </row>
    <row r="76" spans="2:11" ht="27" customHeight="1" hidden="1">
      <c r="B76" s="337">
        <v>4</v>
      </c>
      <c r="C76" s="374" t="s">
        <v>95</v>
      </c>
      <c r="D76" s="375"/>
      <c r="E76" s="375"/>
      <c r="F76" s="376"/>
      <c r="G76" s="117"/>
      <c r="H76" s="118"/>
      <c r="I76" s="151"/>
      <c r="J76" s="119"/>
      <c r="K76" s="120"/>
    </row>
    <row r="77" spans="2:11" ht="30.75" customHeight="1" hidden="1">
      <c r="B77" s="338"/>
      <c r="C77" s="361" t="s">
        <v>96</v>
      </c>
      <c r="D77" s="362"/>
      <c r="E77" s="362"/>
      <c r="F77" s="363"/>
      <c r="G77" s="117"/>
      <c r="H77" s="118"/>
      <c r="I77" s="151"/>
      <c r="J77" s="119"/>
      <c r="K77" s="120"/>
    </row>
    <row r="78" spans="2:11" ht="30.75" customHeight="1" hidden="1">
      <c r="B78" s="338"/>
      <c r="C78" s="361" t="s">
        <v>97</v>
      </c>
      <c r="D78" s="362"/>
      <c r="E78" s="362"/>
      <c r="F78" s="363"/>
      <c r="G78" s="117"/>
      <c r="H78" s="118"/>
      <c r="I78" s="151"/>
      <c r="J78" s="119"/>
      <c r="K78" s="120"/>
    </row>
    <row r="79" spans="2:11" ht="30.75" customHeight="1" hidden="1">
      <c r="B79" s="338"/>
      <c r="C79" s="361" t="s">
        <v>98</v>
      </c>
      <c r="D79" s="362"/>
      <c r="E79" s="362"/>
      <c r="F79" s="363"/>
      <c r="G79" s="117"/>
      <c r="H79" s="118"/>
      <c r="I79" s="151"/>
      <c r="J79" s="119"/>
      <c r="K79" s="120"/>
    </row>
    <row r="80" spans="2:11" ht="30.75" customHeight="1" hidden="1">
      <c r="B80" s="338"/>
      <c r="C80" s="361" t="s">
        <v>99</v>
      </c>
      <c r="D80" s="362"/>
      <c r="E80" s="362"/>
      <c r="F80" s="363"/>
      <c r="G80" s="117"/>
      <c r="H80" s="118"/>
      <c r="I80" s="151"/>
      <c r="J80" s="119"/>
      <c r="K80" s="120"/>
    </row>
    <row r="81" spans="2:11" ht="30.75" customHeight="1" hidden="1">
      <c r="B81" s="338"/>
      <c r="C81" s="361" t="s">
        <v>100</v>
      </c>
      <c r="D81" s="362"/>
      <c r="E81" s="362"/>
      <c r="F81" s="363"/>
      <c r="G81" s="117"/>
      <c r="H81" s="118"/>
      <c r="I81" s="151"/>
      <c r="J81" s="119"/>
      <c r="K81" s="120"/>
    </row>
    <row r="82" spans="2:11" ht="30.75" customHeight="1" hidden="1">
      <c r="B82" s="339"/>
      <c r="C82" s="361" t="s">
        <v>101</v>
      </c>
      <c r="D82" s="362"/>
      <c r="E82" s="362"/>
      <c r="F82" s="363"/>
      <c r="G82" s="135"/>
      <c r="H82" s="118"/>
      <c r="I82" s="136"/>
      <c r="J82" s="137"/>
      <c r="K82" s="138"/>
    </row>
    <row r="83" spans="3:11" ht="27" customHeight="1" hidden="1">
      <c r="C83" s="365" t="s">
        <v>102</v>
      </c>
      <c r="D83" s="366"/>
      <c r="E83" s="366"/>
      <c r="F83" s="367"/>
      <c r="G83" s="139">
        <f>SUM(G57:G82)</f>
        <v>0</v>
      </c>
      <c r="H83" s="139">
        <f>SUM(H57:H82)</f>
        <v>0</v>
      </c>
      <c r="I83" s="140" t="e">
        <f>H83*100/G83</f>
        <v>#DIV/0!</v>
      </c>
      <c r="J83" s="139">
        <f>SUM(J57:J82)</f>
        <v>0</v>
      </c>
      <c r="K83" s="140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57"/>
  <sheetViews>
    <sheetView view="pageLayout" workbookViewId="0" topLeftCell="A1">
      <selection activeCell="G11" sqref="G11"/>
    </sheetView>
  </sheetViews>
  <sheetFormatPr defaultColWidth="7.00390625" defaultRowHeight="15"/>
  <cols>
    <col min="1" max="2" width="13.00390625" style="259" customWidth="1"/>
    <col min="3" max="3" width="3.00390625" style="259" customWidth="1"/>
    <col min="4" max="11" width="13.28125" style="259" customWidth="1"/>
    <col min="12" max="12" width="13.140625" style="259" customWidth="1"/>
    <col min="13" max="16384" width="7.00390625" style="259" customWidth="1"/>
  </cols>
  <sheetData>
    <row r="1" s="10" customFormat="1" ht="20.25">
      <c r="K1" s="10" t="str">
        <f>'[4]summary2023Y'!A6</f>
        <v>สำนักงานคดีศาลสูง</v>
      </c>
    </row>
    <row r="2" spans="1:15" s="3" customFormat="1" ht="51" customHeight="1">
      <c r="A2" s="387" t="s">
        <v>150</v>
      </c>
      <c r="B2" s="388"/>
      <c r="C2" s="41" t="s">
        <v>0</v>
      </c>
      <c r="D2" s="299" t="s">
        <v>125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205" t="s">
        <v>126</v>
      </c>
    </row>
    <row r="3" spans="1:5" s="208" customFormat="1" ht="25.5" customHeight="1">
      <c r="A3" s="399" t="s">
        <v>1</v>
      </c>
      <c r="B3" s="400"/>
      <c r="C3" s="206" t="s">
        <v>0</v>
      </c>
      <c r="D3" s="207"/>
      <c r="E3" s="208" t="s">
        <v>151</v>
      </c>
    </row>
    <row r="4" spans="1:5" s="208" customFormat="1" ht="25.5" customHeight="1">
      <c r="A4" s="399" t="s">
        <v>2</v>
      </c>
      <c r="B4" s="400"/>
      <c r="C4" s="209" t="s">
        <v>0</v>
      </c>
      <c r="D4" s="210" t="e">
        <f>IF(E6=1,"N/A",I10)</f>
        <v>#DIV/0!</v>
      </c>
      <c r="E4" s="211"/>
    </row>
    <row r="5" spans="1:5" s="208" customFormat="1" ht="25.5" customHeight="1">
      <c r="A5" s="399" t="s">
        <v>3</v>
      </c>
      <c r="B5" s="400"/>
      <c r="C5" s="209" t="s">
        <v>0</v>
      </c>
      <c r="D5" s="212" t="e">
        <f>IF(D6="N/A","N/A",IF(D6&gt;=4.5,"ดีมาก",IF(D6&gt;=3.5,"ดี",IF(D6&gt;=2.5,"ปานกลาง",IF(D6&gt;=1.5,"ต่ำ","ต่ำมาก")))))</f>
        <v>#DIV/0!</v>
      </c>
      <c r="E5" s="211"/>
    </row>
    <row r="6" spans="1:6" s="208" customFormat="1" ht="25.5" customHeight="1">
      <c r="A6" s="399" t="s">
        <v>4</v>
      </c>
      <c r="B6" s="400"/>
      <c r="C6" s="209" t="s">
        <v>0</v>
      </c>
      <c r="D6" s="213" t="e">
        <f>IF(E6=1,1,J10)</f>
        <v>#DIV/0!</v>
      </c>
      <c r="E6" s="214"/>
      <c r="F6" s="215" t="s">
        <v>5</v>
      </c>
    </row>
    <row r="7" spans="6:7" s="208" customFormat="1" ht="18.75">
      <c r="F7" s="216"/>
      <c r="G7" s="217"/>
    </row>
    <row r="8" spans="1:8" s="219" customFormat="1" ht="24.75" customHeight="1">
      <c r="A8" s="218"/>
      <c r="C8" s="220"/>
      <c r="D8" s="401" t="s">
        <v>6</v>
      </c>
      <c r="E8" s="401"/>
      <c r="F8" s="401"/>
      <c r="G8" s="401"/>
      <c r="H8" s="401"/>
    </row>
    <row r="9" spans="1:10" s="221" customFormat="1" ht="24.75" customHeight="1">
      <c r="A9" s="218"/>
      <c r="C9" s="220"/>
      <c r="D9" s="222" t="s">
        <v>9</v>
      </c>
      <c r="E9" s="222" t="s">
        <v>10</v>
      </c>
      <c r="F9" s="222" t="s">
        <v>11</v>
      </c>
      <c r="G9" s="222" t="s">
        <v>12</v>
      </c>
      <c r="H9" s="222" t="s">
        <v>13</v>
      </c>
      <c r="I9" s="223" t="s">
        <v>2</v>
      </c>
      <c r="J9" s="224" t="s">
        <v>7</v>
      </c>
    </row>
    <row r="10" spans="2:10" s="219" customFormat="1" ht="24.75" customHeight="1">
      <c r="B10" s="225"/>
      <c r="D10" s="226">
        <v>30</v>
      </c>
      <c r="E10" s="226">
        <v>25</v>
      </c>
      <c r="F10" s="226">
        <v>20</v>
      </c>
      <c r="G10" s="226">
        <v>15</v>
      </c>
      <c r="H10" s="226">
        <v>10</v>
      </c>
      <c r="I10" s="227" t="e">
        <f>K15</f>
        <v>#DIV/0!</v>
      </c>
      <c r="J10" s="228" t="e">
        <f>6-IF(G10&gt;=H10,IF(K15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229" customFormat="1" ht="18.75">
      <c r="C11" s="230"/>
      <c r="D11" s="231"/>
      <c r="E11" s="232"/>
    </row>
    <row r="12" spans="3:11" s="229" customFormat="1" ht="27" customHeight="1">
      <c r="C12" s="230"/>
      <c r="D12" s="231"/>
      <c r="E12" s="232"/>
      <c r="H12" s="233" t="s">
        <v>81</v>
      </c>
      <c r="I12" s="233" t="s">
        <v>82</v>
      </c>
      <c r="J12" s="233" t="s">
        <v>127</v>
      </c>
      <c r="K12" s="233" t="s">
        <v>84</v>
      </c>
    </row>
    <row r="13" spans="3:12" s="234" customFormat="1" ht="54" customHeight="1">
      <c r="C13" s="393" t="s">
        <v>128</v>
      </c>
      <c r="D13" s="393"/>
      <c r="E13" s="393"/>
      <c r="F13" s="393"/>
      <c r="G13" s="393"/>
      <c r="H13" s="235"/>
      <c r="I13" s="236"/>
      <c r="J13" s="236"/>
      <c r="K13" s="237">
        <f>H13+I13+J13</f>
        <v>0</v>
      </c>
      <c r="L13" s="215" t="s">
        <v>8</v>
      </c>
    </row>
    <row r="14" spans="3:12" s="234" customFormat="1" ht="54" customHeight="1">
      <c r="C14" s="393" t="s">
        <v>129</v>
      </c>
      <c r="D14" s="393"/>
      <c r="E14" s="393"/>
      <c r="F14" s="393"/>
      <c r="G14" s="393"/>
      <c r="H14" s="238"/>
      <c r="I14" s="239"/>
      <c r="J14" s="239"/>
      <c r="K14" s="240">
        <f>H14+I14+J14</f>
        <v>0</v>
      </c>
      <c r="L14" s="215" t="s">
        <v>8</v>
      </c>
    </row>
    <row r="15" spans="3:11" s="234" customFormat="1" ht="64.5" customHeight="1">
      <c r="C15" s="393" t="s">
        <v>130</v>
      </c>
      <c r="D15" s="393"/>
      <c r="E15" s="393"/>
      <c r="F15" s="393"/>
      <c r="G15" s="393"/>
      <c r="H15" s="241" t="e">
        <f>H14*100/H13</f>
        <v>#DIV/0!</v>
      </c>
      <c r="I15" s="241" t="e">
        <f>I14*100/I13</f>
        <v>#DIV/0!</v>
      </c>
      <c r="J15" s="241" t="e">
        <f>J14*100/J13</f>
        <v>#DIV/0!</v>
      </c>
      <c r="K15" s="242" t="e">
        <f>K14*100/K13</f>
        <v>#DIV/0!</v>
      </c>
    </row>
    <row r="16" spans="3:11" s="234" customFormat="1" ht="75" customHeight="1">
      <c r="C16" s="243"/>
      <c r="D16" s="243"/>
      <c r="E16" s="243"/>
      <c r="F16" s="243"/>
      <c r="G16" s="394" t="s">
        <v>131</v>
      </c>
      <c r="H16" s="395"/>
      <c r="I16" s="395"/>
      <c r="J16" s="396"/>
      <c r="K16" s="244" t="e">
        <f>(I14+J14)*100/(I13+J13)</f>
        <v>#DIV/0!</v>
      </c>
    </row>
    <row r="17" spans="4:11" s="234" customFormat="1" ht="18.75" customHeight="1">
      <c r="D17" s="245"/>
      <c r="E17" s="245"/>
      <c r="F17" s="245"/>
      <c r="G17" s="245"/>
      <c r="H17" s="245"/>
      <c r="I17" s="245"/>
      <c r="J17" s="245"/>
      <c r="K17" s="245"/>
    </row>
    <row r="18" spans="3:11" s="229" customFormat="1" ht="34.5" customHeight="1">
      <c r="C18" s="397" t="s">
        <v>132</v>
      </c>
      <c r="D18" s="397"/>
      <c r="E18" s="397"/>
      <c r="F18" s="397"/>
      <c r="G18" s="397"/>
      <c r="H18" s="240">
        <f>H13-H14</f>
        <v>0</v>
      </c>
      <c r="I18" s="240">
        <f>I13-I14</f>
        <v>0</v>
      </c>
      <c r="J18" s="240">
        <f>J13-J14</f>
        <v>0</v>
      </c>
      <c r="K18" s="240">
        <f>K13-K14</f>
        <v>0</v>
      </c>
    </row>
    <row r="19" spans="3:11" s="230" customFormat="1" ht="34.5" customHeight="1">
      <c r="C19" s="397" t="s">
        <v>133</v>
      </c>
      <c r="D19" s="397"/>
      <c r="E19" s="397"/>
      <c r="F19" s="397"/>
      <c r="G19" s="397"/>
      <c r="H19" s="246" t="e">
        <f>H18*100/H13</f>
        <v>#DIV/0!</v>
      </c>
      <c r="I19" s="246" t="e">
        <f>I18*100/I13</f>
        <v>#DIV/0!</v>
      </c>
      <c r="J19" s="246" t="e">
        <f>J18*100/J13</f>
        <v>#DIV/0!</v>
      </c>
      <c r="K19" s="246" t="e">
        <f>K18*100/K13</f>
        <v>#DIV/0!</v>
      </c>
    </row>
    <row r="20" s="234" customFormat="1" ht="31.5" customHeight="1">
      <c r="J20" s="247"/>
    </row>
    <row r="21" s="234" customFormat="1" ht="31.5" customHeight="1">
      <c r="J21" s="215"/>
    </row>
    <row r="22" spans="4:10" s="229" customFormat="1" ht="24" customHeight="1">
      <c r="D22" s="248"/>
      <c r="E22" s="248"/>
      <c r="F22" s="248"/>
      <c r="G22" s="248"/>
      <c r="H22" s="248"/>
      <c r="I22" s="249"/>
      <c r="J22" s="250"/>
    </row>
    <row r="23" spans="4:11" s="234" customFormat="1" ht="52.5" customHeight="1">
      <c r="D23" s="389" t="s">
        <v>134</v>
      </c>
      <c r="E23" s="390"/>
      <c r="F23" s="390"/>
      <c r="G23" s="391"/>
      <c r="H23" s="224" t="s">
        <v>81</v>
      </c>
      <c r="I23" s="224" t="s">
        <v>82</v>
      </c>
      <c r="J23" s="224" t="s">
        <v>127</v>
      </c>
      <c r="K23" s="229"/>
    </row>
    <row r="24" spans="4:11" s="234" customFormat="1" ht="27.75" customHeight="1">
      <c r="D24" s="377" t="s">
        <v>135</v>
      </c>
      <c r="E24" s="378"/>
      <c r="F24" s="378"/>
      <c r="G24" s="379"/>
      <c r="H24" s="251"/>
      <c r="I24" s="252"/>
      <c r="J24" s="252"/>
      <c r="K24" s="215" t="s">
        <v>8</v>
      </c>
    </row>
    <row r="25" spans="4:11" s="234" customFormat="1" ht="27.75" customHeight="1">
      <c r="D25" s="377" t="s">
        <v>136</v>
      </c>
      <c r="E25" s="378"/>
      <c r="F25" s="378"/>
      <c r="G25" s="379"/>
      <c r="H25" s="251"/>
      <c r="I25" s="252"/>
      <c r="J25" s="252"/>
      <c r="K25" s="215" t="s">
        <v>8</v>
      </c>
    </row>
    <row r="26" spans="4:11" s="234" customFormat="1" ht="27.75" customHeight="1">
      <c r="D26" s="377" t="s">
        <v>137</v>
      </c>
      <c r="E26" s="378"/>
      <c r="F26" s="378"/>
      <c r="G26" s="379"/>
      <c r="H26" s="251"/>
      <c r="I26" s="252"/>
      <c r="J26" s="252"/>
      <c r="K26" s="215" t="s">
        <v>8</v>
      </c>
    </row>
    <row r="27" spans="4:11" s="234" customFormat="1" ht="27.75" customHeight="1">
      <c r="D27" s="392" t="s">
        <v>138</v>
      </c>
      <c r="E27" s="384"/>
      <c r="F27" s="384"/>
      <c r="G27" s="385"/>
      <c r="H27" s="251"/>
      <c r="I27" s="252"/>
      <c r="J27" s="252"/>
      <c r="K27" s="215" t="s">
        <v>8</v>
      </c>
    </row>
    <row r="28" spans="4:11" s="234" customFormat="1" ht="27.75" customHeight="1">
      <c r="D28" s="377" t="s">
        <v>139</v>
      </c>
      <c r="E28" s="378"/>
      <c r="F28" s="378"/>
      <c r="G28" s="379"/>
      <c r="H28" s="251"/>
      <c r="I28" s="252"/>
      <c r="J28" s="252"/>
      <c r="K28" s="215" t="s">
        <v>8</v>
      </c>
    </row>
    <row r="29" spans="4:11" s="234" customFormat="1" ht="27.75" customHeight="1">
      <c r="D29" s="377" t="s">
        <v>140</v>
      </c>
      <c r="E29" s="378"/>
      <c r="F29" s="378"/>
      <c r="G29" s="379"/>
      <c r="H29" s="251"/>
      <c r="I29" s="252"/>
      <c r="J29" s="252"/>
      <c r="K29" s="215" t="s">
        <v>8</v>
      </c>
    </row>
    <row r="30" spans="4:11" s="234" customFormat="1" ht="27.75" customHeight="1">
      <c r="D30" s="377" t="s">
        <v>141</v>
      </c>
      <c r="E30" s="378"/>
      <c r="F30" s="378"/>
      <c r="G30" s="379"/>
      <c r="H30" s="251"/>
      <c r="I30" s="252"/>
      <c r="J30" s="252"/>
      <c r="K30" s="215" t="s">
        <v>8</v>
      </c>
    </row>
    <row r="31" spans="4:11" s="234" customFormat="1" ht="27.75" customHeight="1">
      <c r="D31" s="377" t="s">
        <v>142</v>
      </c>
      <c r="E31" s="378"/>
      <c r="F31" s="378"/>
      <c r="G31" s="379"/>
      <c r="H31" s="251"/>
      <c r="I31" s="252"/>
      <c r="J31" s="252"/>
      <c r="K31" s="215" t="s">
        <v>8</v>
      </c>
    </row>
    <row r="32" spans="4:11" s="234" customFormat="1" ht="27.75" customHeight="1">
      <c r="D32" s="377" t="s">
        <v>143</v>
      </c>
      <c r="E32" s="378"/>
      <c r="F32" s="378"/>
      <c r="G32" s="379"/>
      <c r="H32" s="251"/>
      <c r="I32" s="252"/>
      <c r="J32" s="252"/>
      <c r="K32" s="215" t="s">
        <v>8</v>
      </c>
    </row>
    <row r="33" spans="4:11" s="234" customFormat="1" ht="27.75" customHeight="1">
      <c r="D33" s="377" t="s">
        <v>144</v>
      </c>
      <c r="E33" s="378"/>
      <c r="F33" s="378"/>
      <c r="G33" s="379"/>
      <c r="H33" s="251"/>
      <c r="I33" s="252"/>
      <c r="J33" s="252"/>
      <c r="K33" s="215" t="s">
        <v>8</v>
      </c>
    </row>
    <row r="34" spans="4:11" s="234" customFormat="1" ht="27.75" customHeight="1">
      <c r="D34" s="377" t="s">
        <v>145</v>
      </c>
      <c r="E34" s="378"/>
      <c r="F34" s="378"/>
      <c r="G34" s="379"/>
      <c r="H34" s="251"/>
      <c r="I34" s="252"/>
      <c r="J34" s="252"/>
      <c r="K34" s="215" t="s">
        <v>8</v>
      </c>
    </row>
    <row r="35" spans="4:11" s="234" customFormat="1" ht="27.75" customHeight="1">
      <c r="D35" s="377" t="s">
        <v>146</v>
      </c>
      <c r="E35" s="378"/>
      <c r="F35" s="378"/>
      <c r="G35" s="379"/>
      <c r="H35" s="251"/>
      <c r="I35" s="252"/>
      <c r="J35" s="252"/>
      <c r="K35" s="215" t="s">
        <v>8</v>
      </c>
    </row>
    <row r="36" spans="4:11" s="234" customFormat="1" ht="27.75" customHeight="1">
      <c r="D36" s="377" t="s">
        <v>147</v>
      </c>
      <c r="E36" s="378"/>
      <c r="F36" s="378"/>
      <c r="G36" s="379"/>
      <c r="H36" s="251"/>
      <c r="I36" s="252"/>
      <c r="J36" s="252"/>
      <c r="K36" s="215" t="s">
        <v>8</v>
      </c>
    </row>
    <row r="37" spans="4:11" s="234" customFormat="1" ht="27.75" customHeight="1">
      <c r="D37" s="380" t="s">
        <v>148</v>
      </c>
      <c r="E37" s="381"/>
      <c r="F37" s="381"/>
      <c r="G37" s="382"/>
      <c r="H37" s="253">
        <f>H14-H39</f>
        <v>0</v>
      </c>
      <c r="I37" s="253">
        <f>I14-I39</f>
        <v>0</v>
      </c>
      <c r="J37" s="253">
        <f>J14-J39</f>
        <v>0</v>
      </c>
      <c r="K37" s="254"/>
    </row>
    <row r="38" spans="4:11" s="234" customFormat="1" ht="67.5" customHeight="1">
      <c r="D38" s="383" t="s">
        <v>149</v>
      </c>
      <c r="E38" s="384"/>
      <c r="F38" s="384"/>
      <c r="G38" s="385"/>
      <c r="H38" s="255"/>
      <c r="I38" s="255"/>
      <c r="J38" s="255"/>
      <c r="K38" s="215" t="s">
        <v>8</v>
      </c>
    </row>
    <row r="39" spans="4:10" s="229" customFormat="1" ht="24" customHeight="1" hidden="1">
      <c r="D39" s="256"/>
      <c r="E39" s="256"/>
      <c r="F39" s="256"/>
      <c r="G39" s="256"/>
      <c r="H39" s="257">
        <f>SUM(H24:H36)</f>
        <v>0</v>
      </c>
      <c r="I39" s="257">
        <f>SUM(I24:I36)</f>
        <v>0</v>
      </c>
      <c r="J39" s="257">
        <f>SUM(J24:J36)</f>
        <v>0</v>
      </c>
    </row>
    <row r="40" spans="4:10" s="229" customFormat="1" ht="24" customHeight="1">
      <c r="D40" s="256"/>
      <c r="E40" s="256"/>
      <c r="F40" s="256"/>
      <c r="G40" s="256"/>
      <c r="H40" s="257"/>
      <c r="I40" s="257"/>
      <c r="J40" s="257"/>
    </row>
    <row r="41" spans="2:12" ht="24" customHeight="1">
      <c r="B41" s="258" t="s">
        <v>14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</row>
    <row r="42" spans="2:12" ht="24" customHeight="1"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258"/>
    </row>
    <row r="43" spans="2:12" ht="24" customHeight="1"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258"/>
    </row>
    <row r="44" spans="2:12" ht="24" customHeight="1"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258"/>
    </row>
    <row r="45" spans="2:12" ht="24" customHeight="1"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258"/>
    </row>
    <row r="46" spans="2:12" ht="24" customHeight="1"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258"/>
    </row>
    <row r="47" spans="2:12" ht="24" customHeight="1"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258"/>
    </row>
    <row r="48" spans="2:12" ht="24" customHeight="1"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258"/>
    </row>
    <row r="49" spans="2:12" ht="24" customHeight="1">
      <c r="B49" s="258" t="s">
        <v>48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1" spans="4:10" s="229" customFormat="1" ht="19.5" customHeight="1">
      <c r="D51" s="248"/>
      <c r="E51" s="248"/>
      <c r="F51" s="248"/>
      <c r="G51" s="248"/>
      <c r="H51" s="248"/>
      <c r="I51" s="249"/>
      <c r="J51" s="250"/>
    </row>
    <row r="52" spans="4:10" s="229" customFormat="1" ht="19.5" customHeight="1">
      <c r="D52" s="248"/>
      <c r="E52" s="248"/>
      <c r="F52" s="248"/>
      <c r="G52" s="248"/>
      <c r="H52" s="248"/>
      <c r="I52" s="249"/>
      <c r="J52" s="250"/>
    </row>
    <row r="53" spans="9:10" s="234" customFormat="1" ht="54.75" customHeight="1">
      <c r="I53" s="254"/>
      <c r="J53" s="215"/>
    </row>
    <row r="54" spans="4:10" s="229" customFormat="1" ht="41.25" customHeight="1">
      <c r="D54" s="248"/>
      <c r="E54" s="248"/>
      <c r="F54" s="248"/>
      <c r="G54" s="248"/>
      <c r="H54" s="248"/>
      <c r="I54" s="249"/>
      <c r="J54" s="250"/>
    </row>
    <row r="56" ht="18.75">
      <c r="J56" s="215"/>
    </row>
    <row r="57" ht="18.75">
      <c r="J57" s="215"/>
    </row>
  </sheetData>
  <sheetProtection password="DF4A" sheet="1"/>
  <mergeCells count="30">
    <mergeCell ref="D2:N2"/>
    <mergeCell ref="A3:B3"/>
    <mergeCell ref="A4:B4"/>
    <mergeCell ref="A5:B5"/>
    <mergeCell ref="A6:B6"/>
    <mergeCell ref="D8:H8"/>
    <mergeCell ref="C13:G13"/>
    <mergeCell ref="C14:G14"/>
    <mergeCell ref="C15:G15"/>
    <mergeCell ref="G16:J16"/>
    <mergeCell ref="C18:G18"/>
    <mergeCell ref="C19:G19"/>
    <mergeCell ref="D33:G33"/>
    <mergeCell ref="D34:G34"/>
    <mergeCell ref="D23:G23"/>
    <mergeCell ref="D24:G24"/>
    <mergeCell ref="D25:G25"/>
    <mergeCell ref="D26:G26"/>
    <mergeCell ref="D27:G27"/>
    <mergeCell ref="D28:G28"/>
    <mergeCell ref="D35:G35"/>
    <mergeCell ref="D36:G36"/>
    <mergeCell ref="D37:G37"/>
    <mergeCell ref="D38:G38"/>
    <mergeCell ref="B42:K48"/>
    <mergeCell ref="A2:B2"/>
    <mergeCell ref="D29:G29"/>
    <mergeCell ref="D30:G30"/>
    <mergeCell ref="D31:G31"/>
    <mergeCell ref="D32:G32"/>
  </mergeCells>
  <printOptions/>
  <pageMargins left="0.35433070866141736" right="0.2362204724409449" top="0.6299212598425197" bottom="0.5511811023622047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2024-04-01T10:03:46Z</dcterms:modified>
  <cp:category/>
  <cp:version/>
  <cp:contentType/>
  <cp:contentStatus/>
</cp:coreProperties>
</file>