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3" sheetId="2" r:id="rId2"/>
    <sheet name="2.2" sheetId="3" r:id="rId3"/>
    <sheet name="3.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for10" localSheetId="2">'[1]8'!$X$7</definedName>
    <definedName name="___for10">'[1]8'!$X$7</definedName>
    <definedName name="___for14" localSheetId="2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>#REF!</definedName>
    <definedName name="_for10" localSheetId="2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>#REF!</definedName>
    <definedName name="_for14" localSheetId="2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10" localSheetId="2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>#REF!</definedName>
    <definedName name="data14" localSheetId="2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>#REF!</definedName>
    <definedName name="data4_1" localSheetId="2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>#REF!</definedName>
    <definedName name="for4_1" localSheetId="2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>#REF!</definedName>
    <definedName name="note10" localSheetId="2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>#REF!</definedName>
    <definedName name="note13" localSheetId="2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>#REF!</definedName>
    <definedName name="note4_1" localSheetId="2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>#REF!</definedName>
    <definedName name="_xlnm.Print_Titles" localSheetId="0">'summary2024Y'!$8:$10</definedName>
    <definedName name="remark11.3" localSheetId="2">'[1]9.3'!$BJ$7</definedName>
    <definedName name="remark11.3">'[1]9.3'!$BJ$7</definedName>
    <definedName name="remark13" localSheetId="2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>#REF!</definedName>
    <definedName name="remark14" localSheetId="2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>#REF!</definedName>
    <definedName name="score10" localSheetId="2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>#REF!</definedName>
    <definedName name="score14" localSheetId="2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>#REF!</definedName>
    <definedName name="score4_1" localSheetId="2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<sst xmlns="http://schemas.openxmlformats.org/spreadsheetml/2006/main" count="233" uniqueCount="157">
  <si>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</si>
  <si>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</si>
  <si>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</si>
  <si>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</si>
  <si>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</si>
  <si>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</si>
  <si>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</si>
  <si>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</si>
  <si>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</si>
  <si>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</si>
  <si>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</si>
  <si>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</si>
  <si>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</si>
  <si>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</si>
  <si>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</si>
  <si>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</si>
  <si>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</si>
  <si>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</si>
  <si>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</si>
  <si>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</si>
  <si>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</si>
  <si>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</si>
  <si>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</si>
  <si>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</si>
  <si>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</si>
  <si>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</si>
  <si>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</si>
  <si>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</si>
  <si>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</si>
  <si>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</si>
  <si>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</si>
  <si>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</si>
  <si>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</si>
  <si>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</si>
  <si>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</si>
  <si>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</si>
  <si>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</si>
  <si>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</si>
  <si>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</si>
  <si>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</si>
  <si>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</si>
  <si>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</si>
  <si>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</si>
  <si>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</si>
  <si>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</si>
  <si>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</si>
  <si>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</si>
  <si>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</si>
  <si>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</si>
  <si>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</si>
  <si>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</si>
  <si>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</si>
  <si>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</si>
  <si>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</si>
  <si>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</si>
  <si>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</si>
  <si>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</si>
  <si>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</si>
  <si>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</si>
  <si>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</si>
  <si>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</si>
  <si>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</si>
  <si>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</si>
  <si>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</si>
  <si>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</si>
  <si>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</si>
  <si>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</si>
  <si>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</si>
  <si>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</si>
  <si>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</si>
  <si>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</si>
  <si>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</si>
  <si>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</si>
  <si>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</si>
  <si>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</si>
  <si>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</si>
  <si>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</si>
  <si>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</si>
  <si>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</si>
  <si>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</si>
  <si>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</si>
  <si>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</si>
  <si>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</si>
  <si>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</si>
  <si>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</si>
  <si>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</si>
  <si>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</si>
  <si>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</si>
  <si>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</si>
  <si>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</si>
  <si>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</si>
  <si>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</si>
  <si>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</si>
  <si>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</si>
  <si>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</si>
  <si>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</si>
  <si>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</si>
  <si>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</si>
  <si>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</si>
  <si>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</si>
  <si>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</si>
  <si>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</si>
  <si>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</si>
  <si>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</si>
  <si>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</si>
  <si>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</si>
  <si>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</si>
  <si>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</si>
  <si>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</si>
  <si>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นน.ย่อย</t>
  </si>
  <si>
    <t>ผลการดำเนินการ</t>
  </si>
  <si>
    <t>ผลคะแนนตัวชี้วัด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</si>
  <si>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</si>
  <si>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</si>
  <si>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</si>
  <si>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</si>
  <si>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</si>
  <si>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</si>
  <si>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</si>
  <si>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</si>
  <si>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</si>
  <si>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</si>
  <si>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</si>
  <si>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</si>
  <si>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เฉลี่ยถ่วงน้ำหนักของการดำเนินงานบังคับคดีที่สำนักงานการบังคับคดีสามารถดำเนินการได้แล้วเสร็จ</t>
  </si>
  <si>
    <t>ชื่อตัวชี้วัดย่อย</t>
  </si>
  <si>
    <t>ร้อยละของสำนวนคดีที่ได้จัดทำหนังสือขอข้อมูลส่วนบุคคลที่เกี่ยวกับการตรวจสอบทรัพย์สิน
ที่สำนักงานการบังคับคดีได้รับไปยังหน่วยงานที่เกี่ยวข้องแล้วเสร็จ</t>
  </si>
  <si>
    <t>ร้อยละของการจัดแยกเอกสารของผลการตรวจสอบทรัพย์สินที่ได้รับจากหน่วยงานที่เกี่ยวข้อง
ได้แล้วเสร็จ</t>
  </si>
  <si>
    <t>ร้อยละของเรื่องที่ได้รับผลการตรวจสอบทรัพย์สิน แล้วพนักงานอัยการมีความเห็น/คำสั่งเกี่ยวกับทรัพย์สินที่ตรวจพบ</t>
  </si>
  <si>
    <t>ร้อยละของเรื่องที่พนักงานอัยการมีคำสั่งให้ยึดทรัพย์สินหรืออายัดสิทธิเรียกร้องในทรัพย์สิน
ของผู้ต้องโทษปรับ / จำเลย พร้อมทั้งมีหนังสือแจ้งการยึดหรืออายัดฯ และเอกสารที่เกี่ยวข้อง
ไปยังเจ้าพนักงานบังคับคดี กรมบังคับคดีแล้วเสร็จ</t>
  </si>
  <si>
    <t>ร้อยละของคดีที่ยื่นคำร้องและกรมบังคับคดีมีคำสั่งดำเนินการให้ตามคำร้อง</t>
  </si>
  <si>
    <t>ประเภทงานที่ 1 : ร้อยละของสำนวนคดีที่ได้จัดทำหนังสือขอข้อมูลส่วนบุคคลที่เกี่ยวกับการตรวจสอบทรัพย์สินที่สำนักงานการบังคับคดีได้รับไปยังหน่วยงานที่เกี่ยวข้องแล้วเสร็จ</t>
  </si>
  <si>
    <t>จำนวนสำนวนคดีที่สำนักงานการบังคับคดีรับดำเนินการ
ทั้งหมดในปีงบประมาณ พ.ศ. 2567</t>
  </si>
  <si>
    <t>จำนวนสำนวนคดีที่ได้จัดทำหนังสือขอข้อมูลส่วนบุคคลที่เกี่ยวกับการตรวจสอบทรัพย์สิน
ที่สำนักงานการบังคับคดีได้รับไปยังหน่วยงานที่เกี่ยวข้องแล้วเสร็จในปีงบประมาณ พ.ศ. 2567</t>
  </si>
  <si>
    <t>ประเภทงานที่ 2 : ร้อยละของการจัดแยกเอกสารของผลการตรวจสอบทรัพย์สินที่ได้รับจากหน่วยงานที่เกี่ยวข้องได้แล้วเสร็จ</t>
  </si>
  <si>
    <t>จำนวนเรื่องที่หน่วยงานที่เกี่ยวข้องตอบกลับมา
ทั้งหมดในปีงบประมาณ พ.ศ. 2567</t>
  </si>
  <si>
    <t>จำนวนเรื่องที่สามารถจัดแยกเอกสารของผลการตรวจสอบทรัพย์สินที่ได้รับ
จากหน่วยงานที่เกี่ยวข้องได้แล้วเสร็จในปีงบประมาณ พ.ศ. 2567</t>
  </si>
  <si>
    <t>ร้อยละของการจัดแยกเอกสารของผลการตรวจสอบทรัพย์สินที่ได้รับจากหน่วยงานที่เกี่ยวข้องได้แล้วเสร็จ</t>
  </si>
  <si>
    <t>ประเภทงานที่ 3 : ร้อยละของเรื่องที่ได้รับผลการตรวจสอบทรัพย์สิน แล้วพนักงานอัยการมีความเห็น/คำสั่งเกี่ยวกับทรัพย์สินที่ตรวจพบ</t>
  </si>
  <si>
    <t>จำนวนเรื่องที่สำนักงานการบังคับคดีได้รับผลการตรวจสอบทรัพย์สิน
ทั้งหมดในปีงบประมาณ พ.ศ. 2567</t>
  </si>
  <si>
    <t>จำนวนเรื่องที่ได้รับผลการตรวจสอบทรัพย์สินแล้วอัยการมีความเห็น/คำสั่งเกี่ยวกับทรัพย์สิน
ที่ตรวจพบ ในปีงบประมาณ พ.ศ. 2567</t>
  </si>
  <si>
    <t>ร้อยละของเรื่องที่ได้รับผลการตรวจสอบทรัพย์สิน แล้วพนักงานอัยการมีความเห็น/คำสั่งเกี่ยวกับ
ทรัพย์สินที่ตรวจพบ</t>
  </si>
  <si>
    <t>ประเภทงานที่ 4 : ร้อยละของเรื่องที่พนักงานอัยการมีคำสั่งให้ยึดทรัพย์สินหรืออายัดสิทธิเรียกร้องในทรัพย์สินของผู้ต้องโทษปรับ/จำเลย พร้อมทั้งมีหนังสือแจ้งการยึดหรืออายัดฯ 
                      และเอกสารที่เกี่ยวข้องไปยังเจ้าพนักงานบังคับคดี กรมบังคับคดีแล้วเสร็จ</t>
  </si>
  <si>
    <t>จำนวนเรื่องที่พนักงานอัยการมีความเห็น/คำสั่งเกี่ยวกับทรัพย์สินที่ตรวจพบ 
ทั้งหมดในปีงบประมาณ พ.ศ. 2567</t>
  </si>
  <si>
    <t>จำนวนรื่องที่พนักงานอัยการมีคำสั่งให้ยึดทรัพย์สินหรืออายัดสิทธิเรียกร้องในทรัพย์สิน
ของผู้ต้องโทษปรับ/จำเลย พร้อมทั้งมีหนังสือแจ้งการยึดหรืออายัดฯ และเอกสารที่เกี่ยวข้อง
ไปยังเจ้าพนักงานบังคับคดี กรมบังคับคดีแล้วเสร็จ ในปีงบประมาณ พ.ศ. 2567</t>
  </si>
  <si>
    <t>ร้อยละของเรื่องที่พนักงานอัยการมีคำสั่งให้ยึดทรัพย์สินหรืออายัดสิทธิเรียกร้องในทรัพย์สิน
ของผู้ต้องโทษปรับ/จำเลย พร้อมทั้งมีหนังสือแจ้งการยึดหรืออายัดฯ และเอกสารที่เกี่ยวข้อง
ไปยังเจ้าพนักงานบังคับคดี กรมบังคับคดีแล้วเสร็จ</t>
  </si>
  <si>
    <t>ประเภทงานที่ 5 : ร้อยละของคดีที่ยื่นคำร้องและกรมบังคับคดีมีคำสั่งดำเนินการให้ตามคำร้อง</t>
  </si>
  <si>
    <t>จำนวนเรื่องที่ยื่นคำร้องทั้งหมดในปีงบประมาณ พ.ศ. 2567</t>
  </si>
  <si>
    <t>จำนวนเรื่องที่ยื่นคำร้องและกรมบังคับคดีมีคำสั่งดำเนินการให้ตามคำร้องในปีงบประมาณ พ.ศ. 2567</t>
  </si>
  <si>
    <r>
      <rPr>
        <sz val="16"/>
        <rFont val="TH SarabunIT๙"/>
        <family val="2"/>
      </rPr>
      <t xml:space="preserve">  -  สำนักงานการบังคับคดี
  -  สำนักงานอัยการคุ้มครองสิทธิและช่วยเหลือทางกฎหมายและการบังคับคดีจังหวัด 
</t>
    </r>
    <r>
      <rPr>
        <b/>
        <sz val="16"/>
        <color indexed="10"/>
        <rFont val="TH SarabunIT๙"/>
        <family val="2"/>
      </rPr>
      <t>จัดเก็บข้อมูลมูลค่าทรัพย์สินที่ยึด/อายัดได้ในภาพรวมของสำนักงานอัยการสูงสุด และจำนวนเงินที่ได้รับชำระหนี้จากลูกหนี้ตามคำพิพากษาของสำนักงาน</t>
    </r>
  </si>
  <si>
    <t>ร้อยละเฉลี่ยถ่วงน้ำหนักของการดำเนินงานบังคับคดีที่สำนักงาน
การบังคับคดีสามารถดำเนินการได้แล้วเสร็จ</t>
  </si>
  <si>
    <t>สำนักงานการบังคับคดี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</si>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</sst>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0" fontId="4" fillId="12" borderId="11" xfId="93" applyFont="1" applyFill="1" applyBorder="1" applyAlignment="1" applyProtection="1">
      <alignment horizontal="center" vertical="center" shrinkToFit="1"/>
      <protection/>
    </xf>
    <xf numFmtId="195" fontId="5" fillId="0" borderId="0" xfId="93" applyNumberFormat="1" applyFont="1" applyFill="1" applyBorder="1" applyAlignment="1" applyProtection="1">
      <alignment horizontal="right" vertical="center" wrapText="1" indent="1"/>
      <protection/>
    </xf>
    <xf numFmtId="0" fontId="64" fillId="0" borderId="0" xfId="9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 vertical="center"/>
      <protection/>
    </xf>
    <xf numFmtId="0" fontId="64" fillId="0" borderId="0" xfId="93" applyFont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3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7" xfId="91" applyFont="1" applyFill="1" applyBorder="1" applyAlignment="1" applyProtection="1">
      <alignment horizontal="center" vertical="center"/>
      <protection locked="0"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42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42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3" fillId="0" borderId="42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66" fillId="9" borderId="0" xfId="0" applyFont="1" applyFill="1" applyAlignment="1">
      <alignment horizontal="left" vertical="center" indent="1"/>
    </xf>
    <xf numFmtId="0" fontId="4" fillId="39" borderId="0" xfId="93" applyFont="1" applyFill="1" applyAlignment="1" applyProtection="1">
      <alignment horizontal="lef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 shrinkToFit="1"/>
      <protection/>
    </xf>
    <xf numFmtId="2" fontId="4" fillId="36" borderId="0" xfId="77" applyNumberFormat="1" applyFont="1" applyFill="1" applyBorder="1" applyAlignment="1" applyProtection="1">
      <alignment horizontal="left" vertical="center" shrinkToFi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/>
      <protection/>
    </xf>
    <xf numFmtId="0" fontId="5" fillId="0" borderId="12" xfId="93" applyFont="1" applyBorder="1" applyAlignment="1" applyProtection="1">
      <alignment horizontal="left" vertical="center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5" fillId="0" borderId="12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42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42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40" borderId="11" xfId="0" applyFont="1" applyFill="1" applyBorder="1" applyAlignment="1">
      <alignment horizontal="left" vertical="center" wrapText="1"/>
    </xf>
    <xf numFmtId="0" fontId="5" fillId="35" borderId="42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42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42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42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42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42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42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42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42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0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19</xdr:row>
      <xdr:rowOff>57150</xdr:rowOff>
    </xdr:from>
    <xdr:to>
      <xdr:col>1</xdr:col>
      <xdr:colOff>914400</xdr:colOff>
      <xdr:row>25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645795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B14" sqref="B14"/>
    </sheetView>
  </sheetViews>
  <sheetFormatPr defaultColWidth="9.140625" defaultRowHeight="15"/>
  <cols>
    <col min="1" max="1" width="5.57421875" style="89" customWidth="1"/>
    <col min="2" max="2" width="45.421875" style="7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78" customWidth="1"/>
    <col min="13" max="13" width="3.7109375" style="78" customWidth="1"/>
    <col min="14" max="14" width="9.57421875" style="78" customWidth="1"/>
    <col min="15" max="16384" width="9.00390625" style="11" customWidth="1"/>
  </cols>
  <sheetData>
    <row r="1" spans="1:14" ht="20.25">
      <c r="A1" s="88"/>
      <c r="B1" s="74"/>
      <c r="C1" s="275" t="s">
        <v>28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0.25">
      <c r="A2" s="88"/>
      <c r="B2" s="74"/>
      <c r="C2" s="275" t="s">
        <v>121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ht="15.75" customHeight="1" thickBot="1">
      <c r="N3" s="79"/>
    </row>
    <row r="4" spans="1:14" ht="24" customHeight="1" thickTop="1">
      <c r="A4" s="281" t="s">
        <v>105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3"/>
    </row>
    <row r="5" spans="1:14" ht="24" customHeight="1">
      <c r="A5" s="291" t="s">
        <v>120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3"/>
    </row>
    <row r="6" spans="1:14" ht="24" customHeight="1" thickBot="1">
      <c r="A6" s="286" t="s">
        <v>151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</row>
    <row r="7" spans="1:14" ht="18" customHeight="1" thickTop="1">
      <c r="A7" s="90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4" s="16" customFormat="1" ht="20.25">
      <c r="A8" s="305" t="s">
        <v>19</v>
      </c>
      <c r="B8" s="305"/>
      <c r="C8" s="297" t="s">
        <v>34</v>
      </c>
      <c r="D8" s="300" t="s">
        <v>18</v>
      </c>
      <c r="E8" s="300" t="s">
        <v>41</v>
      </c>
      <c r="F8" s="1" t="s">
        <v>6</v>
      </c>
      <c r="G8" s="15"/>
      <c r="H8" s="15"/>
      <c r="I8" s="15"/>
      <c r="J8" s="15"/>
      <c r="K8" s="278" t="s">
        <v>2</v>
      </c>
      <c r="L8" s="279"/>
      <c r="M8" s="279"/>
      <c r="N8" s="280"/>
    </row>
    <row r="9" spans="1:14" s="16" customFormat="1" ht="17.25" customHeight="1">
      <c r="A9" s="305"/>
      <c r="B9" s="305"/>
      <c r="C9" s="298"/>
      <c r="D9" s="301"/>
      <c r="E9" s="306"/>
      <c r="F9" s="294">
        <v>1</v>
      </c>
      <c r="G9" s="294">
        <v>2</v>
      </c>
      <c r="H9" s="294">
        <v>3</v>
      </c>
      <c r="I9" s="294">
        <v>4</v>
      </c>
      <c r="J9" s="294">
        <v>5</v>
      </c>
      <c r="K9" s="80" t="s">
        <v>20</v>
      </c>
      <c r="L9" s="81" t="s">
        <v>32</v>
      </c>
      <c r="M9" s="276" t="s">
        <v>47</v>
      </c>
      <c r="N9" s="82" t="s">
        <v>21</v>
      </c>
    </row>
    <row r="10" spans="1:14" s="16" customFormat="1" ht="21.75" customHeight="1">
      <c r="A10" s="305"/>
      <c r="B10" s="305"/>
      <c r="C10" s="299"/>
      <c r="D10" s="302"/>
      <c r="E10" s="307"/>
      <c r="F10" s="295"/>
      <c r="G10" s="295"/>
      <c r="H10" s="295"/>
      <c r="I10" s="295"/>
      <c r="J10" s="295"/>
      <c r="K10" s="83" t="s">
        <v>22</v>
      </c>
      <c r="L10" s="84" t="s">
        <v>23</v>
      </c>
      <c r="M10" s="277"/>
      <c r="N10" s="85" t="s">
        <v>24</v>
      </c>
    </row>
    <row r="11" spans="1:14" s="22" customFormat="1" ht="24.75" customHeight="1">
      <c r="A11" s="303" t="s">
        <v>48</v>
      </c>
      <c r="B11" s="304"/>
      <c r="C11" s="17"/>
      <c r="D11" s="18">
        <f>SUM(D12:D12)</f>
        <v>10</v>
      </c>
      <c r="E11" s="111">
        <f>SUM(E12:E12)</f>
        <v>50</v>
      </c>
      <c r="F11" s="19"/>
      <c r="G11" s="19"/>
      <c r="H11" s="19"/>
      <c r="I11" s="19"/>
      <c r="J11" s="19"/>
      <c r="K11" s="19"/>
      <c r="L11" s="20" t="e">
        <f>SUM(N12:N12)*E17/E11</f>
        <v>#DIV/0!</v>
      </c>
      <c r="M11" s="112" t="e">
        <f aca="true" t="shared" si="0" ref="M11:M16">L11</f>
        <v>#DIV/0!</v>
      </c>
      <c r="N11" s="21"/>
    </row>
    <row r="12" spans="1:14" s="35" customFormat="1" ht="39.75" customHeight="1">
      <c r="A12" s="115">
        <v>1.3</v>
      </c>
      <c r="B12" s="116" t="s">
        <v>150</v>
      </c>
      <c r="C12" s="30" t="s">
        <v>122</v>
      </c>
      <c r="D12" s="31">
        <v>10</v>
      </c>
      <c r="E12" s="32">
        <f>D12*100/D17</f>
        <v>50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'1.3'!D3</f>
        <v>#DIV/0!</v>
      </c>
      <c r="L12" s="33" t="e">
        <f>'1.3'!D5</f>
        <v>#DIV/0!</v>
      </c>
      <c r="M12" s="112" t="e">
        <f t="shared" si="0"/>
        <v>#DIV/0!</v>
      </c>
      <c r="N12" s="34" t="e">
        <f>E12*L12/E17</f>
        <v>#DIV/0!</v>
      </c>
    </row>
    <row r="13" spans="1:14" s="22" customFormat="1" ht="24.75" customHeight="1">
      <c r="A13" s="289" t="s">
        <v>119</v>
      </c>
      <c r="B13" s="290"/>
      <c r="C13" s="17"/>
      <c r="D13" s="18">
        <f>SUM(D14)</f>
        <v>5</v>
      </c>
      <c r="E13" s="111">
        <f>SUM(E14)</f>
        <v>25</v>
      </c>
      <c r="F13" s="19"/>
      <c r="G13" s="19"/>
      <c r="H13" s="19"/>
      <c r="I13" s="19"/>
      <c r="J13" s="19"/>
      <c r="K13" s="19"/>
      <c r="L13" s="20">
        <f>SUM(N14)*E17/E13</f>
        <v>0</v>
      </c>
      <c r="M13" s="112">
        <f t="shared" si="0"/>
        <v>0</v>
      </c>
      <c r="N13" s="21"/>
    </row>
    <row r="14" spans="1:18" ht="63" customHeight="1">
      <c r="A14" s="91">
        <v>2.2</v>
      </c>
      <c r="B14" s="76" t="s">
        <v>107</v>
      </c>
      <c r="C14" s="26" t="s">
        <v>122</v>
      </c>
      <c r="D14" s="27">
        <v>5</v>
      </c>
      <c r="E14" s="23">
        <f>D14*100/D17</f>
        <v>25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49">
        <f t="shared" si="0"/>
        <v>0</v>
      </c>
      <c r="N14" s="25">
        <f>E14*L14/E17</f>
        <v>0</v>
      </c>
      <c r="R14" s="35"/>
    </row>
    <row r="15" spans="1:14" s="22" customFormat="1" ht="24.75" customHeight="1">
      <c r="A15" s="289" t="s">
        <v>123</v>
      </c>
      <c r="B15" s="290"/>
      <c r="C15" s="17"/>
      <c r="D15" s="18">
        <f>SUM(D16:D16)</f>
        <v>5</v>
      </c>
      <c r="E15" s="111">
        <f>SUM(E16:E16)</f>
        <v>25</v>
      </c>
      <c r="F15" s="19"/>
      <c r="G15" s="19"/>
      <c r="H15" s="19"/>
      <c r="I15" s="19"/>
      <c r="J15" s="19"/>
      <c r="K15" s="19"/>
      <c r="L15" s="20" t="e">
        <f>SUM(N16:N16)*E17/E15</f>
        <v>#DIV/0!</v>
      </c>
      <c r="M15" s="112" t="e">
        <f t="shared" si="0"/>
        <v>#DIV/0!</v>
      </c>
      <c r="N15" s="21"/>
    </row>
    <row r="16" spans="1:14" s="35" customFormat="1" ht="47.25" customHeight="1">
      <c r="A16" s="158">
        <v>3.3</v>
      </c>
      <c r="B16" s="150" t="s">
        <v>72</v>
      </c>
      <c r="C16" s="151" t="s">
        <v>25</v>
      </c>
      <c r="D16" s="152">
        <v>5</v>
      </c>
      <c r="E16" s="153">
        <f>D16*100/D17</f>
        <v>25</v>
      </c>
      <c r="F16" s="154">
        <v>40</v>
      </c>
      <c r="G16" s="154">
        <v>50</v>
      </c>
      <c r="H16" s="154">
        <v>60</v>
      </c>
      <c r="I16" s="154">
        <v>70</v>
      </c>
      <c r="J16" s="154">
        <v>80</v>
      </c>
      <c r="K16" s="153" t="e">
        <f>'3.3'!D3</f>
        <v>#DIV/0!</v>
      </c>
      <c r="L16" s="155" t="e">
        <f>'3.3'!D5</f>
        <v>#DIV/0!</v>
      </c>
      <c r="M16" s="156" t="e">
        <f t="shared" si="0"/>
        <v>#DIV/0!</v>
      </c>
      <c r="N16" s="157" t="e">
        <f>E16*L16/E17</f>
        <v>#DIV/0!</v>
      </c>
    </row>
    <row r="17" spans="1:14" s="42" customFormat="1" ht="26.25" customHeight="1">
      <c r="A17" s="92"/>
      <c r="B17" s="77"/>
      <c r="C17" s="36" t="s">
        <v>26</v>
      </c>
      <c r="D17" s="37">
        <f>SUM(D15+D11+D13)</f>
        <v>20</v>
      </c>
      <c r="E17" s="37">
        <f>E15+E11+E13</f>
        <v>100</v>
      </c>
      <c r="F17" s="38"/>
      <c r="G17" s="38"/>
      <c r="H17" s="38"/>
      <c r="I17" s="39"/>
      <c r="J17" s="39"/>
      <c r="K17" s="40"/>
      <c r="L17" s="284" t="s">
        <v>27</v>
      </c>
      <c r="M17" s="285"/>
      <c r="N17" s="41" t="e">
        <f>SUM(N11:N16)</f>
        <v>#DIV/0!</v>
      </c>
    </row>
    <row r="18" spans="1:14" s="42" customFormat="1" ht="24" customHeight="1">
      <c r="A18" s="93"/>
      <c r="B18" s="110" t="s">
        <v>106</v>
      </c>
      <c r="C18" s="94"/>
      <c r="D18" s="94"/>
      <c r="E18" s="94"/>
      <c r="F18" s="95"/>
      <c r="G18" s="95"/>
      <c r="H18" s="95"/>
      <c r="I18" s="96"/>
      <c r="J18" s="96"/>
      <c r="K18" s="97"/>
      <c r="L18" s="98"/>
      <c r="M18" s="101"/>
      <c r="N18" s="43"/>
    </row>
    <row r="19" spans="1:14" s="42" customFormat="1" ht="24" customHeight="1">
      <c r="A19" s="93"/>
      <c r="B19" s="109" t="s">
        <v>35</v>
      </c>
      <c r="C19" s="102"/>
      <c r="D19" s="102"/>
      <c r="E19" s="102"/>
      <c r="F19" s="95"/>
      <c r="G19" s="95"/>
      <c r="H19" s="95"/>
      <c r="I19" s="95"/>
      <c r="J19" s="95"/>
      <c r="K19" s="95"/>
      <c r="L19" s="103"/>
      <c r="M19" s="104"/>
      <c r="N19" s="43"/>
    </row>
    <row r="20" spans="1:14" s="42" customFormat="1" ht="24" customHeight="1">
      <c r="A20" s="93"/>
      <c r="B20" s="269" t="s">
        <v>155</v>
      </c>
      <c r="C20" s="105" t="s">
        <v>156</v>
      </c>
      <c r="D20" s="106"/>
      <c r="E20" s="106"/>
      <c r="F20" s="107"/>
      <c r="G20" s="100"/>
      <c r="H20" s="95"/>
      <c r="I20" s="95"/>
      <c r="J20" s="95"/>
      <c r="K20" s="95"/>
      <c r="L20" s="103"/>
      <c r="M20" s="104"/>
      <c r="N20" s="43"/>
    </row>
    <row r="21" spans="1:14" s="42" customFormat="1" ht="24" customHeight="1">
      <c r="A21" s="93"/>
      <c r="B21" s="270" t="s">
        <v>42</v>
      </c>
      <c r="C21" s="105" t="s">
        <v>36</v>
      </c>
      <c r="D21" s="107"/>
      <c r="E21" s="107"/>
      <c r="F21" s="107"/>
      <c r="G21" s="107"/>
      <c r="H21" s="95"/>
      <c r="I21" s="95"/>
      <c r="J21" s="95"/>
      <c r="K21" s="95"/>
      <c r="L21" s="103"/>
      <c r="M21" s="104"/>
      <c r="N21" s="43"/>
    </row>
    <row r="22" spans="1:14" s="22" customFormat="1" ht="24" customHeight="1">
      <c r="A22" s="93"/>
      <c r="B22" s="271" t="s">
        <v>43</v>
      </c>
      <c r="C22" s="108" t="s">
        <v>37</v>
      </c>
      <c r="D22" s="100"/>
      <c r="E22" s="100"/>
      <c r="F22" s="100"/>
      <c r="G22" s="100"/>
      <c r="H22" s="95"/>
      <c r="I22" s="95"/>
      <c r="J22" s="95"/>
      <c r="K22" s="95"/>
      <c r="L22" s="103"/>
      <c r="M22" s="104"/>
      <c r="N22" s="43"/>
    </row>
    <row r="23" spans="1:14" s="22" customFormat="1" ht="24" customHeight="1">
      <c r="A23" s="93"/>
      <c r="B23" s="272" t="s">
        <v>44</v>
      </c>
      <c r="C23" s="99" t="s">
        <v>38</v>
      </c>
      <c r="D23" s="100"/>
      <c r="E23" s="100"/>
      <c r="F23" s="95"/>
      <c r="G23" s="95"/>
      <c r="H23" s="95"/>
      <c r="I23" s="95"/>
      <c r="J23" s="95"/>
      <c r="K23" s="95"/>
      <c r="L23" s="103"/>
      <c r="M23" s="104"/>
      <c r="N23" s="43"/>
    </row>
    <row r="24" spans="1:14" s="22" customFormat="1" ht="24" customHeight="1">
      <c r="A24" s="93"/>
      <c r="B24" s="273" t="s">
        <v>45</v>
      </c>
      <c r="C24" s="99" t="s">
        <v>40</v>
      </c>
      <c r="D24" s="100"/>
      <c r="E24" s="100"/>
      <c r="F24" s="95"/>
      <c r="G24" s="95"/>
      <c r="H24" s="95"/>
      <c r="I24" s="95"/>
      <c r="J24" s="95"/>
      <c r="K24" s="95"/>
      <c r="L24" s="103"/>
      <c r="M24" s="104"/>
      <c r="N24" s="43"/>
    </row>
    <row r="25" spans="2:14" ht="20.25">
      <c r="B25" s="274" t="s">
        <v>46</v>
      </c>
      <c r="C25" s="99" t="s">
        <v>39</v>
      </c>
      <c r="D25" s="44"/>
      <c r="E25" s="44"/>
      <c r="F25" s="45"/>
      <c r="G25" s="45"/>
      <c r="H25" s="45"/>
      <c r="I25" s="45"/>
      <c r="J25" s="45"/>
      <c r="K25" s="45"/>
      <c r="L25" s="86"/>
      <c r="M25" s="86"/>
      <c r="N25" s="86"/>
    </row>
    <row r="26" spans="3:14" ht="20.25">
      <c r="C26" s="44"/>
      <c r="D26" s="44"/>
      <c r="E26" s="44"/>
      <c r="F26" s="45"/>
      <c r="G26" s="45"/>
      <c r="H26" s="45"/>
      <c r="I26" s="45"/>
      <c r="J26" s="45"/>
      <c r="K26" s="45"/>
      <c r="L26" s="86"/>
      <c r="M26" s="86"/>
      <c r="N26" s="86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6"/>
      <c r="M27" s="86"/>
      <c r="N27" s="8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6"/>
      <c r="M28" s="86"/>
      <c r="N28" s="86"/>
    </row>
    <row r="29" spans="1:218" s="14" customFormat="1" ht="20.25">
      <c r="A29" s="89"/>
      <c r="B29" s="75"/>
      <c r="C29" s="44"/>
      <c r="D29" s="44"/>
      <c r="E29" s="44"/>
      <c r="F29" s="45"/>
      <c r="G29" s="45"/>
      <c r="H29" s="45"/>
      <c r="I29" s="45"/>
      <c r="J29" s="45"/>
      <c r="K29" s="87"/>
      <c r="L29" s="86"/>
      <c r="M29" s="86"/>
      <c r="N29" s="8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</row>
    <row r="30" spans="1:218" s="14" customFormat="1" ht="20.25">
      <c r="A30" s="89"/>
      <c r="B30" s="75"/>
      <c r="C30" s="44"/>
      <c r="D30" s="44"/>
      <c r="E30" s="44"/>
      <c r="F30" s="45"/>
      <c r="G30" s="45"/>
      <c r="H30" s="45"/>
      <c r="I30" s="45"/>
      <c r="J30" s="45"/>
      <c r="K30" s="87"/>
      <c r="L30" s="86"/>
      <c r="M30" s="86"/>
      <c r="N30" s="8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3:14" ht="20.25">
      <c r="C31" s="44"/>
      <c r="D31" s="44"/>
      <c r="E31" s="44"/>
      <c r="F31" s="45"/>
      <c r="G31" s="45"/>
      <c r="H31" s="45"/>
      <c r="I31" s="45"/>
      <c r="J31" s="45"/>
      <c r="K31" s="45"/>
      <c r="L31" s="86"/>
      <c r="M31" s="86"/>
      <c r="N31" s="86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6"/>
      <c r="M32" s="86"/>
      <c r="N32" s="86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6"/>
      <c r="M33" s="86"/>
      <c r="N33" s="8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6"/>
      <c r="M34" s="86"/>
      <c r="N34" s="8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6"/>
      <c r="M35" s="86"/>
      <c r="N35" s="8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6"/>
      <c r="M36" s="86"/>
      <c r="N36" s="8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6"/>
      <c r="M37" s="86"/>
      <c r="N37" s="8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6"/>
      <c r="M38" s="86"/>
      <c r="N38" s="8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6"/>
      <c r="M39" s="86"/>
      <c r="N39" s="8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6"/>
      <c r="M40" s="86"/>
      <c r="N40" s="8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6"/>
      <c r="M41" s="86"/>
      <c r="N41" s="8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6"/>
      <c r="M42" s="86"/>
      <c r="N42" s="8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6"/>
      <c r="M43" s="86"/>
      <c r="N43" s="8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6"/>
      <c r="M44" s="86"/>
      <c r="N44" s="8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6"/>
      <c r="M45" s="86"/>
      <c r="N45" s="8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6"/>
      <c r="M46" s="86"/>
      <c r="N46" s="8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6"/>
      <c r="M47" s="86"/>
      <c r="N47" s="8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6"/>
      <c r="M48" s="86"/>
      <c r="N48" s="8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6"/>
      <c r="M49" s="86"/>
      <c r="N49" s="8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6"/>
      <c r="M50" s="86"/>
      <c r="N50" s="8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6"/>
      <c r="M51" s="86"/>
      <c r="N51" s="8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6"/>
      <c r="M52" s="86"/>
      <c r="N52" s="8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6"/>
      <c r="M53" s="86"/>
      <c r="N53" s="8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6"/>
      <c r="M54" s="86"/>
      <c r="N54" s="8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6"/>
      <c r="M55" s="86"/>
      <c r="N55" s="8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6"/>
      <c r="M56" s="86"/>
      <c r="N56" s="8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6"/>
      <c r="M57" s="86"/>
      <c r="N57" s="8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6"/>
      <c r="M58" s="86"/>
      <c r="N58" s="8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6"/>
      <c r="M59" s="86"/>
      <c r="N59" s="8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6"/>
      <c r="M60" s="86"/>
      <c r="N60" s="8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6"/>
      <c r="M61" s="86"/>
      <c r="N61" s="8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6"/>
      <c r="M62" s="86"/>
      <c r="N62" s="8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6"/>
      <c r="M63" s="86"/>
      <c r="N63" s="8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6"/>
      <c r="M64" s="86"/>
      <c r="N64" s="8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6"/>
      <c r="M65" s="86"/>
      <c r="N65" s="8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6"/>
      <c r="M66" s="86"/>
      <c r="N66" s="8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6"/>
      <c r="M67" s="86"/>
      <c r="N67" s="8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6"/>
      <c r="M68" s="86"/>
      <c r="N68" s="8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6"/>
      <c r="M69" s="86"/>
      <c r="N69" s="8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6"/>
      <c r="M70" s="86"/>
      <c r="N70" s="8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6"/>
      <c r="M71" s="86"/>
      <c r="N71" s="8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6"/>
      <c r="M72" s="86"/>
      <c r="N72" s="8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6"/>
      <c r="M73" s="86"/>
      <c r="N73" s="8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6"/>
      <c r="M74" s="86"/>
      <c r="N74" s="8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6"/>
      <c r="M75" s="86"/>
      <c r="N75" s="8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6"/>
      <c r="M76" s="86"/>
      <c r="N76" s="8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6"/>
      <c r="M77" s="86"/>
      <c r="N77" s="8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6"/>
      <c r="M78" s="86"/>
      <c r="N78" s="8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6"/>
      <c r="M79" s="86"/>
      <c r="N79" s="8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6"/>
      <c r="M80" s="86"/>
      <c r="N80" s="8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6"/>
      <c r="M81" s="86"/>
      <c r="N81" s="8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6"/>
      <c r="M82" s="86"/>
      <c r="N82" s="8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6"/>
      <c r="M83" s="86"/>
      <c r="N83" s="8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6"/>
      <c r="M84" s="86"/>
      <c r="N84" s="8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6"/>
      <c r="M85" s="86"/>
      <c r="N85" s="8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6"/>
      <c r="M86" s="86"/>
      <c r="N86" s="8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6"/>
      <c r="M87" s="86"/>
      <c r="N87" s="8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6"/>
      <c r="M88" s="86"/>
      <c r="N88" s="8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6"/>
      <c r="M89" s="86"/>
      <c r="N89" s="8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6"/>
      <c r="M90" s="86"/>
      <c r="N90" s="8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6"/>
      <c r="M91" s="86"/>
      <c r="N91" s="8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6"/>
      <c r="M92" s="86"/>
      <c r="N92" s="8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6"/>
      <c r="M93" s="86"/>
      <c r="N93" s="86"/>
    </row>
  </sheetData>
  <sheetProtection password="DF4A" sheet="1"/>
  <mergeCells count="21"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C1:N1"/>
    <mergeCell ref="C2:N2"/>
    <mergeCell ref="M9:M10"/>
    <mergeCell ref="K8:N8"/>
    <mergeCell ref="A4:N4"/>
    <mergeCell ref="L17:M17"/>
    <mergeCell ref="A6:N6"/>
    <mergeCell ref="A13:B13"/>
    <mergeCell ref="A5:N5"/>
    <mergeCell ref="H9:H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18" operator="between" stopIfTrue="1">
      <formula>2</formula>
      <formula>2.9999</formula>
    </cfRule>
    <cfRule type="cellIs" priority="55" dxfId="19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18" operator="between" stopIfTrue="1">
      <formula>2</formula>
      <formula>2.9999</formula>
    </cfRule>
    <cfRule type="cellIs" priority="45" dxfId="19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8" operator="between" stopIfTrue="1">
      <formula>2</formula>
      <formula>2.9999</formula>
    </cfRule>
    <cfRule type="cellIs" priority="30" dxfId="19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8" operator="between" stopIfTrue="1">
      <formula>2</formula>
      <formula>2.9999</formula>
    </cfRule>
    <cfRule type="cellIs" priority="25" dxfId="19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8" operator="between" stopIfTrue="1">
      <formula>2</formula>
      <formula>2.9999</formula>
    </cfRule>
    <cfRule type="cellIs" priority="20" dxfId="19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8" operator="between" stopIfTrue="1">
      <formula>2</formula>
      <formula>2.9999</formula>
    </cfRule>
    <cfRule type="cellIs" priority="15" dxfId="19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0">
      <selection activeCell="L19" sqref="L19"/>
    </sheetView>
  </sheetViews>
  <sheetFormatPr defaultColWidth="7.00390625" defaultRowHeight="15"/>
  <cols>
    <col min="1" max="1" width="8.28125" style="213" customWidth="1"/>
    <col min="2" max="2" width="8.57421875" style="213" customWidth="1"/>
    <col min="3" max="3" width="2.421875" style="213" customWidth="1"/>
    <col min="4" max="4" width="11.57421875" style="213" customWidth="1"/>
    <col min="5" max="5" width="7.8515625" style="213" customWidth="1"/>
    <col min="6" max="6" width="6.57421875" style="213" customWidth="1"/>
    <col min="7" max="7" width="11.57421875" style="213" customWidth="1"/>
    <col min="8" max="8" width="9.140625" style="213" customWidth="1"/>
    <col min="9" max="9" width="8.7109375" style="213" customWidth="1"/>
    <col min="10" max="10" width="9.421875" style="213" customWidth="1"/>
    <col min="11" max="11" width="8.57421875" style="213" customWidth="1"/>
    <col min="12" max="12" width="12.7109375" style="213" customWidth="1"/>
    <col min="13" max="16" width="10.7109375" style="213" customWidth="1"/>
    <col min="17" max="17" width="13.00390625" style="213" customWidth="1"/>
    <col min="18" max="19" width="12.421875" style="213" customWidth="1"/>
    <col min="20" max="20" width="15.421875" style="213" customWidth="1"/>
    <col min="21" max="21" width="8.421875" style="213" customWidth="1"/>
    <col min="22" max="16384" width="7.00390625" style="213" customWidth="1"/>
  </cols>
  <sheetData>
    <row r="1" spans="1:19" s="166" customFormat="1" ht="30" customHeight="1">
      <c r="A1" s="161" t="s">
        <v>108</v>
      </c>
      <c r="B1" s="162">
        <v>1.3</v>
      </c>
      <c r="C1" s="163" t="s">
        <v>0</v>
      </c>
      <c r="D1" s="328" t="s">
        <v>124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65"/>
    </row>
    <row r="2" spans="1:4" s="166" customFormat="1" ht="24.75" customHeight="1">
      <c r="A2" s="330" t="s">
        <v>1</v>
      </c>
      <c r="B2" s="331"/>
      <c r="C2" s="163" t="s">
        <v>0</v>
      </c>
      <c r="D2" s="167">
        <v>10</v>
      </c>
    </row>
    <row r="3" spans="1:9" s="166" customFormat="1" ht="24.75" customHeight="1">
      <c r="A3" s="330" t="s">
        <v>2</v>
      </c>
      <c r="B3" s="331"/>
      <c r="C3" s="168" t="s">
        <v>0</v>
      </c>
      <c r="D3" s="169" t="e">
        <f>IF(E5=1,"N/A",S14)</f>
        <v>#DIV/0!</v>
      </c>
      <c r="E3" s="170"/>
      <c r="F3" s="170"/>
      <c r="G3" s="170"/>
      <c r="H3" s="170"/>
      <c r="I3" s="170"/>
    </row>
    <row r="4" spans="1:9" s="166" customFormat="1" ht="24.75" customHeight="1">
      <c r="A4" s="330" t="s">
        <v>3</v>
      </c>
      <c r="B4" s="331"/>
      <c r="C4" s="168" t="s">
        <v>0</v>
      </c>
      <c r="D4" s="171" t="e">
        <f>IF(D5="N/A","N/A",IF(D5&gt;=4.5,"ดีมาก",IF(D5&gt;=3.5,"ดี",IF(D5&gt;=2.5,"ปานกลาง",IF(D5&gt;=1.5,"ต่ำ","ต่ำมาก")))))</f>
        <v>#DIV/0!</v>
      </c>
      <c r="E4" s="170"/>
      <c r="F4" s="170"/>
      <c r="G4" s="170"/>
      <c r="H4" s="170"/>
      <c r="I4" s="170"/>
    </row>
    <row r="5" spans="1:9" s="166" customFormat="1" ht="24.75" customHeight="1">
      <c r="A5" s="330" t="s">
        <v>4</v>
      </c>
      <c r="B5" s="331"/>
      <c r="C5" s="168" t="s">
        <v>0</v>
      </c>
      <c r="D5" s="172" t="e">
        <f>IF(E5=1,1,IF(COUNTBLANK(S9:S10)=6,0,S14))</f>
        <v>#DIV/0!</v>
      </c>
      <c r="E5" s="173"/>
      <c r="F5" s="174" t="s">
        <v>5</v>
      </c>
      <c r="G5" s="175"/>
      <c r="H5" s="175"/>
      <c r="I5" s="175"/>
    </row>
    <row r="6" spans="1:10" s="166" customFormat="1" ht="22.5" customHeight="1">
      <c r="A6" s="164"/>
      <c r="B6" s="164"/>
      <c r="C6" s="176"/>
      <c r="D6" s="177"/>
      <c r="E6" s="178"/>
      <c r="F6" s="178"/>
      <c r="G6" s="178"/>
      <c r="H6" s="178"/>
      <c r="I6" s="178"/>
      <c r="J6" s="174"/>
    </row>
    <row r="7" spans="10:16" s="166" customFormat="1" ht="26.25" customHeight="1">
      <c r="J7" s="262"/>
      <c r="K7" s="179"/>
      <c r="L7" s="323" t="s">
        <v>6</v>
      </c>
      <c r="M7" s="323"/>
      <c r="N7" s="323"/>
      <c r="O7" s="323"/>
      <c r="P7" s="323"/>
    </row>
    <row r="8" spans="2:19" s="166" customFormat="1" ht="26.25" customHeight="1">
      <c r="B8" s="258" t="s">
        <v>50</v>
      </c>
      <c r="C8" s="323" t="s">
        <v>125</v>
      </c>
      <c r="D8" s="323"/>
      <c r="E8" s="323"/>
      <c r="F8" s="323"/>
      <c r="G8" s="323"/>
      <c r="H8" s="323"/>
      <c r="I8" s="323"/>
      <c r="J8" s="323"/>
      <c r="K8" s="180" t="s">
        <v>109</v>
      </c>
      <c r="L8" s="258" t="s">
        <v>9</v>
      </c>
      <c r="M8" s="258" t="s">
        <v>10</v>
      </c>
      <c r="N8" s="258" t="s">
        <v>11</v>
      </c>
      <c r="O8" s="258" t="s">
        <v>12</v>
      </c>
      <c r="P8" s="258" t="s">
        <v>13</v>
      </c>
      <c r="Q8" s="263" t="s">
        <v>110</v>
      </c>
      <c r="R8" s="324" t="s">
        <v>111</v>
      </c>
      <c r="S8" s="325"/>
    </row>
    <row r="9" spans="2:20" s="166" customFormat="1" ht="51" customHeight="1">
      <c r="B9" s="181">
        <v>1</v>
      </c>
      <c r="C9" s="318" t="s">
        <v>126</v>
      </c>
      <c r="D9" s="319"/>
      <c r="E9" s="319"/>
      <c r="F9" s="319"/>
      <c r="G9" s="319"/>
      <c r="H9" s="319"/>
      <c r="I9" s="319"/>
      <c r="J9" s="320"/>
      <c r="K9" s="182">
        <v>40</v>
      </c>
      <c r="L9" s="183">
        <v>70</v>
      </c>
      <c r="M9" s="183">
        <v>75</v>
      </c>
      <c r="N9" s="182">
        <v>80</v>
      </c>
      <c r="O9" s="182">
        <v>85</v>
      </c>
      <c r="P9" s="182">
        <v>90</v>
      </c>
      <c r="Q9" s="184" t="e">
        <f>L20</f>
        <v>#DIV/0!</v>
      </c>
      <c r="R9" s="185" t="e">
        <f>6-IF(O9&gt;=P9,IF(L20&lt;=P9,1,IF(L20&lt;=O9,1+(L20-P9)/(O9-P9),IF(L20&lt;=N9,2+(L20-O9)/(N9-O9),IF(L20&lt;=M9,3+(L20-N9)/(M9-N9),IF(L20&lt;=L9,4+(L20-M9)/(L9-M9),5))))),IF(L20&gt;=P9,1,IF(L20&gt;=O9,1+(P9-L20)/(P9-O9),IF(L20&gt;=N9,2+(O9-L20)/(O9-N9),IF(L20&gt;=M9,3+(N9-L20)/(N9-M9),IF(L20&gt;=L9,4+(M9-L20)/(M9-L9),5))))))</f>
        <v>#DIV/0!</v>
      </c>
      <c r="S9" s="186" t="e">
        <f>R9*K9/100</f>
        <v>#DIV/0!</v>
      </c>
      <c r="T9" s="187"/>
    </row>
    <row r="10" spans="2:20" s="166" customFormat="1" ht="42.75" customHeight="1">
      <c r="B10" s="181">
        <v>2</v>
      </c>
      <c r="C10" s="318" t="s">
        <v>127</v>
      </c>
      <c r="D10" s="319"/>
      <c r="E10" s="319"/>
      <c r="F10" s="319"/>
      <c r="G10" s="319"/>
      <c r="H10" s="319"/>
      <c r="I10" s="319"/>
      <c r="J10" s="320"/>
      <c r="K10" s="182">
        <v>20</v>
      </c>
      <c r="L10" s="183">
        <v>70</v>
      </c>
      <c r="M10" s="183">
        <v>75</v>
      </c>
      <c r="N10" s="182">
        <v>80</v>
      </c>
      <c r="O10" s="182">
        <v>85</v>
      </c>
      <c r="P10" s="182">
        <v>90</v>
      </c>
      <c r="Q10" s="184" t="e">
        <f>L26</f>
        <v>#DIV/0!</v>
      </c>
      <c r="R10" s="185" t="e">
        <f>6-IF(O10&gt;=P10,IF(L26&lt;=P10,1,IF(L26&lt;=O10,1+(L26-P10)/(O10-P10),IF(L26&lt;=N10,2+(L26-O10)/(N10-O10),IF(L26&lt;=M10,3+(L26-N10)/(M10-N10),IF(L26&lt;=L10,4+(L26-M10)/(L10-M10),5))))),IF(L26&gt;=P10,1,IF(L26&gt;=O10,1+(P10-L26)/(P10-O10),IF(L26&gt;=N10,2+(O10-L26)/(O10-N10),IF(L26&gt;=M10,3+(N10-L26)/(N10-M10),IF(L26&gt;=L10,4+(M10-L26)/(M10-L10),5))))))</f>
        <v>#DIV/0!</v>
      </c>
      <c r="S10" s="186" t="e">
        <f>+R10*K10/100</f>
        <v>#DIV/0!</v>
      </c>
      <c r="T10" s="187"/>
    </row>
    <row r="11" spans="2:20" s="166" customFormat="1" ht="46.5" customHeight="1">
      <c r="B11" s="181">
        <v>3</v>
      </c>
      <c r="C11" s="318" t="s">
        <v>128</v>
      </c>
      <c r="D11" s="326"/>
      <c r="E11" s="326"/>
      <c r="F11" s="326"/>
      <c r="G11" s="326"/>
      <c r="H11" s="326"/>
      <c r="I11" s="326"/>
      <c r="J11" s="327"/>
      <c r="K11" s="182">
        <v>20</v>
      </c>
      <c r="L11" s="183">
        <v>70</v>
      </c>
      <c r="M11" s="183">
        <v>75</v>
      </c>
      <c r="N11" s="182">
        <v>80</v>
      </c>
      <c r="O11" s="182">
        <v>85</v>
      </c>
      <c r="P11" s="182">
        <v>90</v>
      </c>
      <c r="Q11" s="184" t="e">
        <f>L32</f>
        <v>#DIV/0!</v>
      </c>
      <c r="R11" s="185" t="e">
        <f>6-IF(O11&gt;=P11,IF(L32&lt;=P11,1,IF(L32&lt;=O11,1+(L32-P11)/(O11-P11),IF(L32&lt;=N11,2+(L32-O11)/(N11-O11),IF(L32&lt;=M11,3+(L32-N11)/(M11-N11),IF(L32&lt;=L11,4+(L32-M11)/(L11-M11),5))))),IF(L32&gt;=P11,1,IF(L32&gt;=O11,1+(P11-L32)/(P11-O11),IF(L32&gt;=N11,2+(O11-L32)/(O11-N11),IF(L32&gt;=M11,3+(N11-L32)/(N11-M11),IF(L32&gt;=L11,4+(M11-L32)/(M11-L11),5))))))</f>
        <v>#DIV/0!</v>
      </c>
      <c r="S11" s="186" t="e">
        <f>+R11*K11/100</f>
        <v>#DIV/0!</v>
      </c>
      <c r="T11" s="187"/>
    </row>
    <row r="12" spans="2:20" s="166" customFormat="1" ht="63.75" customHeight="1">
      <c r="B12" s="181">
        <v>4</v>
      </c>
      <c r="C12" s="318" t="s">
        <v>129</v>
      </c>
      <c r="D12" s="319"/>
      <c r="E12" s="319"/>
      <c r="F12" s="319"/>
      <c r="G12" s="319"/>
      <c r="H12" s="319"/>
      <c r="I12" s="319"/>
      <c r="J12" s="320"/>
      <c r="K12" s="182">
        <v>10</v>
      </c>
      <c r="L12" s="183">
        <v>70</v>
      </c>
      <c r="M12" s="183">
        <v>75</v>
      </c>
      <c r="N12" s="182">
        <v>80</v>
      </c>
      <c r="O12" s="182">
        <v>85</v>
      </c>
      <c r="P12" s="182">
        <v>90</v>
      </c>
      <c r="Q12" s="184" t="e">
        <f>L38</f>
        <v>#DIV/0!</v>
      </c>
      <c r="R12" s="185" t="e">
        <f>6-IF(O12&gt;=P12,IF(L38&lt;=P12,1,IF(L38&lt;=O12,1+(L38-P12)/(O12-P12),IF(L38&lt;=N12,2+(L38-O12)/(N12-O12),IF(L38&lt;=M12,3+(L38-N12)/(M12-N12),IF(L38&lt;=L12,4+(L38-M12)/(L12-M12),5))))),IF(L38&gt;=P12,1,IF(L38&gt;=O12,1+(P12-L38)/(P12-O12),IF(L38&gt;=N12,2+(O12-L38)/(O12-N12),IF(L38&gt;=M12,3+(N12-L38)/(N12-M12),IF(L38&gt;=L12,4+(M12-L38)/(M12-L12),5))))))</f>
        <v>#DIV/0!</v>
      </c>
      <c r="S12" s="186" t="e">
        <f>+R12*K12/100</f>
        <v>#DIV/0!</v>
      </c>
      <c r="T12" s="187"/>
    </row>
    <row r="13" spans="2:20" s="166" customFormat="1" ht="30.75" customHeight="1">
      <c r="B13" s="181">
        <v>5</v>
      </c>
      <c r="C13" s="318" t="s">
        <v>130</v>
      </c>
      <c r="D13" s="319"/>
      <c r="E13" s="319"/>
      <c r="F13" s="319"/>
      <c r="G13" s="319"/>
      <c r="H13" s="319"/>
      <c r="I13" s="319"/>
      <c r="J13" s="320"/>
      <c r="K13" s="182">
        <v>10</v>
      </c>
      <c r="L13" s="183">
        <v>70</v>
      </c>
      <c r="M13" s="183">
        <v>75</v>
      </c>
      <c r="N13" s="182">
        <v>80</v>
      </c>
      <c r="O13" s="182">
        <v>85</v>
      </c>
      <c r="P13" s="182">
        <v>90</v>
      </c>
      <c r="Q13" s="184" t="e">
        <f>L44</f>
        <v>#DIV/0!</v>
      </c>
      <c r="R13" s="185" t="e">
        <f>6-IF(O13&gt;=P13,IF(L44&lt;=P13,1,IF(L44&lt;=O13,1+(L44-P13)/(O13-P13),IF(L44&lt;=N13,2+(L44-O13)/(N13-O13),IF(L44&lt;=M13,3+(L44-N13)/(M13-N13),IF(L44&lt;=L13,4+(L44-M13)/(L13-M13),5))))),IF(L44&gt;=P13,1,IF(L44&gt;=O13,1+(P13-L44)/(P13-O13),IF(L44&gt;=N13,2+(O13-L44)/(O13-N13),IF(L44&gt;=M13,3+(N13-L44)/(N13-M13),IF(L44&gt;=L13,4+(M13-L44)/(M13-L13),5))))))</f>
        <v>#DIV/0!</v>
      </c>
      <c r="S13" s="186" t="e">
        <f>+R13*K13/100</f>
        <v>#DIV/0!</v>
      </c>
      <c r="T13" s="187"/>
    </row>
    <row r="14" spans="10:19" s="166" customFormat="1" ht="26.25" customHeight="1">
      <c r="J14" s="262"/>
      <c r="K14" s="188">
        <v>100</v>
      </c>
      <c r="L14" s="189"/>
      <c r="M14" s="189"/>
      <c r="N14" s="190"/>
      <c r="O14" s="191"/>
      <c r="P14" s="191"/>
      <c r="Q14" s="192"/>
      <c r="R14" s="193"/>
      <c r="S14" s="194" t="e">
        <f>SUM(S9:S13)</f>
        <v>#DIV/0!</v>
      </c>
    </row>
    <row r="15" spans="10:11" s="195" customFormat="1" ht="24" customHeight="1">
      <c r="J15" s="196"/>
      <c r="K15" s="197"/>
    </row>
    <row r="16" spans="1:16" s="166" customFormat="1" ht="29.25" customHeight="1">
      <c r="A16" s="321" t="s">
        <v>131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</row>
    <row r="17" spans="1:11" s="195" customFormat="1" ht="24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7"/>
    </row>
    <row r="18" spans="1:13" s="166" customFormat="1" ht="49.5" customHeight="1">
      <c r="A18" s="199"/>
      <c r="B18" s="199"/>
      <c r="C18" s="311" t="s">
        <v>132</v>
      </c>
      <c r="D18" s="311"/>
      <c r="E18" s="311"/>
      <c r="F18" s="311"/>
      <c r="G18" s="311"/>
      <c r="H18" s="311"/>
      <c r="I18" s="311"/>
      <c r="J18" s="311"/>
      <c r="K18" s="311"/>
      <c r="L18" s="200"/>
      <c r="M18" s="174" t="s">
        <v>8</v>
      </c>
    </row>
    <row r="19" spans="1:13" s="166" customFormat="1" ht="49.5" customHeight="1">
      <c r="A19" s="199"/>
      <c r="B19" s="199"/>
      <c r="C19" s="311" t="s">
        <v>133</v>
      </c>
      <c r="D19" s="311"/>
      <c r="E19" s="311"/>
      <c r="F19" s="311"/>
      <c r="G19" s="311"/>
      <c r="H19" s="311"/>
      <c r="I19" s="311"/>
      <c r="J19" s="311"/>
      <c r="K19" s="311"/>
      <c r="L19" s="200"/>
      <c r="M19" s="174" t="s">
        <v>8</v>
      </c>
    </row>
    <row r="20" spans="1:12" s="166" customFormat="1" ht="49.5" customHeight="1">
      <c r="A20" s="199"/>
      <c r="B20" s="199"/>
      <c r="C20" s="311" t="s">
        <v>126</v>
      </c>
      <c r="D20" s="311"/>
      <c r="E20" s="311"/>
      <c r="F20" s="311"/>
      <c r="G20" s="311"/>
      <c r="H20" s="311"/>
      <c r="I20" s="311"/>
      <c r="J20" s="311"/>
      <c r="K20" s="311"/>
      <c r="L20" s="201" t="e">
        <f>L19*100/L18</f>
        <v>#DIV/0!</v>
      </c>
    </row>
    <row r="21" spans="1:11" s="195" customFormat="1" ht="24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7"/>
    </row>
    <row r="22" spans="1:18" s="202" customFormat="1" ht="30" customHeight="1">
      <c r="A22" s="321" t="s">
        <v>134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R22" s="203"/>
    </row>
    <row r="23" spans="4:18" s="204" customFormat="1" ht="24" customHeight="1">
      <c r="D23" s="205"/>
      <c r="E23" s="205"/>
      <c r="F23" s="205"/>
      <c r="G23" s="205"/>
      <c r="H23" s="205"/>
      <c r="I23" s="205"/>
      <c r="J23" s="205"/>
      <c r="K23" s="205"/>
      <c r="L23" s="205"/>
      <c r="M23" s="206"/>
      <c r="N23" s="207"/>
      <c r="O23" s="174"/>
      <c r="R23" s="208"/>
    </row>
    <row r="24" spans="3:18" s="202" customFormat="1" ht="48" customHeight="1">
      <c r="C24" s="311" t="s">
        <v>135</v>
      </c>
      <c r="D24" s="311"/>
      <c r="E24" s="311"/>
      <c r="F24" s="311"/>
      <c r="G24" s="311"/>
      <c r="H24" s="311"/>
      <c r="I24" s="311"/>
      <c r="J24" s="311"/>
      <c r="K24" s="311"/>
      <c r="L24" s="209"/>
      <c r="M24" s="174" t="s">
        <v>8</v>
      </c>
      <c r="N24" s="207"/>
      <c r="O24" s="174"/>
      <c r="R24" s="203"/>
    </row>
    <row r="25" spans="1:13" s="166" customFormat="1" ht="48" customHeight="1">
      <c r="A25" s="199"/>
      <c r="B25" s="199"/>
      <c r="C25" s="311" t="s">
        <v>136</v>
      </c>
      <c r="D25" s="311"/>
      <c r="E25" s="311"/>
      <c r="F25" s="311"/>
      <c r="G25" s="311"/>
      <c r="H25" s="311"/>
      <c r="I25" s="311"/>
      <c r="J25" s="311"/>
      <c r="K25" s="311"/>
      <c r="L25" s="209"/>
      <c r="M25" s="174" t="s">
        <v>8</v>
      </c>
    </row>
    <row r="26" spans="3:18" s="202" customFormat="1" ht="48" customHeight="1">
      <c r="C26" s="311" t="s">
        <v>137</v>
      </c>
      <c r="D26" s="311"/>
      <c r="E26" s="311"/>
      <c r="F26" s="311"/>
      <c r="G26" s="311"/>
      <c r="H26" s="311"/>
      <c r="I26" s="311"/>
      <c r="J26" s="311"/>
      <c r="K26" s="311"/>
      <c r="L26" s="201" t="e">
        <f>L25*100/L24</f>
        <v>#DIV/0!</v>
      </c>
      <c r="M26" s="210"/>
      <c r="N26" s="207"/>
      <c r="O26" s="174"/>
      <c r="R26" s="203"/>
    </row>
    <row r="27" spans="4:18" s="204" customFormat="1" ht="24" customHeight="1">
      <c r="D27" s="205"/>
      <c r="E27" s="205"/>
      <c r="F27" s="205"/>
      <c r="G27" s="205"/>
      <c r="H27" s="205"/>
      <c r="I27" s="205"/>
      <c r="J27" s="205"/>
      <c r="K27" s="205"/>
      <c r="L27" s="205"/>
      <c r="M27" s="206"/>
      <c r="N27" s="207"/>
      <c r="O27" s="174"/>
      <c r="R27" s="208"/>
    </row>
    <row r="28" spans="1:18" s="202" customFormat="1" ht="27.75" customHeight="1">
      <c r="A28" s="316" t="s">
        <v>138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R28" s="203"/>
    </row>
    <row r="29" spans="4:18" s="204" customFormat="1" ht="24" customHeight="1">
      <c r="D29" s="205"/>
      <c r="E29" s="205"/>
      <c r="F29" s="205"/>
      <c r="G29" s="205"/>
      <c r="H29" s="205"/>
      <c r="I29" s="205"/>
      <c r="J29" s="205"/>
      <c r="K29" s="205"/>
      <c r="L29" s="205"/>
      <c r="M29" s="206"/>
      <c r="N29" s="207"/>
      <c r="O29" s="174"/>
      <c r="R29" s="208"/>
    </row>
    <row r="30" spans="3:18" s="202" customFormat="1" ht="45" customHeight="1">
      <c r="C30" s="311" t="s">
        <v>139</v>
      </c>
      <c r="D30" s="311"/>
      <c r="E30" s="311"/>
      <c r="F30" s="311"/>
      <c r="G30" s="311"/>
      <c r="H30" s="311"/>
      <c r="I30" s="311"/>
      <c r="J30" s="311"/>
      <c r="K30" s="311"/>
      <c r="L30" s="200"/>
      <c r="M30" s="174" t="s">
        <v>8</v>
      </c>
      <c r="N30" s="207"/>
      <c r="O30" s="174"/>
      <c r="R30" s="203"/>
    </row>
    <row r="31" spans="1:13" s="166" customFormat="1" ht="45" customHeight="1">
      <c r="A31" s="199"/>
      <c r="B31" s="199"/>
      <c r="C31" s="311" t="s">
        <v>140</v>
      </c>
      <c r="D31" s="311"/>
      <c r="E31" s="311"/>
      <c r="F31" s="311"/>
      <c r="G31" s="311"/>
      <c r="H31" s="311"/>
      <c r="I31" s="311"/>
      <c r="J31" s="311"/>
      <c r="K31" s="311"/>
      <c r="L31" s="200"/>
      <c r="M31" s="174" t="s">
        <v>8</v>
      </c>
    </row>
    <row r="32" spans="3:18" s="202" customFormat="1" ht="45" customHeight="1">
      <c r="C32" s="311" t="s">
        <v>141</v>
      </c>
      <c r="D32" s="311"/>
      <c r="E32" s="311"/>
      <c r="F32" s="311"/>
      <c r="G32" s="311"/>
      <c r="H32" s="311"/>
      <c r="I32" s="311"/>
      <c r="J32" s="311"/>
      <c r="K32" s="311"/>
      <c r="L32" s="201" t="e">
        <f>L31*100/L30</f>
        <v>#DIV/0!</v>
      </c>
      <c r="M32" s="210"/>
      <c r="N32" s="207"/>
      <c r="O32" s="174"/>
      <c r="R32" s="203"/>
    </row>
    <row r="33" spans="4:15" s="204" customFormat="1" ht="24" customHeight="1">
      <c r="D33" s="205"/>
      <c r="E33" s="205"/>
      <c r="F33" s="205"/>
      <c r="G33" s="205"/>
      <c r="H33" s="205"/>
      <c r="I33" s="205"/>
      <c r="J33" s="205"/>
      <c r="K33" s="205"/>
      <c r="L33" s="205"/>
      <c r="M33" s="206"/>
      <c r="N33" s="207"/>
      <c r="O33" s="174"/>
    </row>
    <row r="34" spans="1:18" s="202" customFormat="1" ht="49.5" customHeight="1">
      <c r="A34" s="314" t="s">
        <v>142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204"/>
      <c r="R34" s="204"/>
    </row>
    <row r="35" spans="4:18" s="204" customFormat="1" ht="24" customHeight="1">
      <c r="D35" s="205"/>
      <c r="E35" s="205"/>
      <c r="F35" s="205"/>
      <c r="G35" s="205"/>
      <c r="H35" s="205"/>
      <c r="I35" s="205"/>
      <c r="J35" s="205"/>
      <c r="K35" s="205"/>
      <c r="L35" s="205"/>
      <c r="M35" s="206"/>
      <c r="N35" s="207"/>
      <c r="O35" s="174"/>
      <c r="R35" s="208"/>
    </row>
    <row r="36" spans="3:18" s="202" customFormat="1" ht="48.75" customHeight="1">
      <c r="C36" s="311" t="s">
        <v>143</v>
      </c>
      <c r="D36" s="311"/>
      <c r="E36" s="311"/>
      <c r="F36" s="311"/>
      <c r="G36" s="311"/>
      <c r="H36" s="311"/>
      <c r="I36" s="311"/>
      <c r="J36" s="311"/>
      <c r="K36" s="311"/>
      <c r="L36" s="200"/>
      <c r="M36" s="174" t="s">
        <v>8</v>
      </c>
      <c r="N36" s="207"/>
      <c r="O36" s="174"/>
      <c r="R36" s="203"/>
    </row>
    <row r="37" spans="1:13" s="166" customFormat="1" ht="75.75" customHeight="1">
      <c r="A37" s="199"/>
      <c r="B37" s="199"/>
      <c r="C37" s="311" t="s">
        <v>144</v>
      </c>
      <c r="D37" s="311"/>
      <c r="E37" s="311"/>
      <c r="F37" s="311"/>
      <c r="G37" s="311"/>
      <c r="H37" s="311"/>
      <c r="I37" s="311"/>
      <c r="J37" s="311"/>
      <c r="K37" s="311"/>
      <c r="L37" s="200"/>
      <c r="M37" s="174" t="s">
        <v>8</v>
      </c>
    </row>
    <row r="38" spans="3:18" s="202" customFormat="1" ht="62.25" customHeight="1">
      <c r="C38" s="311" t="s">
        <v>145</v>
      </c>
      <c r="D38" s="311"/>
      <c r="E38" s="311"/>
      <c r="F38" s="311"/>
      <c r="G38" s="311"/>
      <c r="H38" s="311"/>
      <c r="I38" s="311"/>
      <c r="J38" s="311"/>
      <c r="K38" s="311"/>
      <c r="L38" s="201" t="e">
        <f>L37*100/L36</f>
        <v>#DIV/0!</v>
      </c>
      <c r="M38" s="210"/>
      <c r="N38" s="207"/>
      <c r="O38" s="174"/>
      <c r="R38" s="203"/>
    </row>
    <row r="39" spans="4:18" s="204" customFormat="1" ht="24" customHeight="1">
      <c r="D39" s="205"/>
      <c r="E39" s="205"/>
      <c r="F39" s="205"/>
      <c r="G39" s="205"/>
      <c r="H39" s="205"/>
      <c r="I39" s="205"/>
      <c r="J39" s="205"/>
      <c r="K39" s="205"/>
      <c r="L39" s="205"/>
      <c r="M39" s="206"/>
      <c r="N39" s="207"/>
      <c r="O39" s="174"/>
      <c r="R39" s="208"/>
    </row>
    <row r="40" spans="1:18" s="202" customFormat="1" ht="27.75" customHeight="1">
      <c r="A40" s="316" t="s">
        <v>146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R40" s="203"/>
    </row>
    <row r="41" spans="4:18" s="204" customFormat="1" ht="24" customHeight="1">
      <c r="D41" s="205"/>
      <c r="E41" s="205"/>
      <c r="F41" s="205"/>
      <c r="G41" s="205"/>
      <c r="H41" s="205"/>
      <c r="I41" s="205"/>
      <c r="J41" s="205"/>
      <c r="K41" s="205"/>
      <c r="L41" s="205"/>
      <c r="M41" s="206"/>
      <c r="N41" s="207"/>
      <c r="O41" s="174"/>
      <c r="R41" s="208"/>
    </row>
    <row r="42" spans="3:18" s="202" customFormat="1" ht="49.5" customHeight="1">
      <c r="C42" s="311" t="s">
        <v>147</v>
      </c>
      <c r="D42" s="311"/>
      <c r="E42" s="311"/>
      <c r="F42" s="311"/>
      <c r="G42" s="311"/>
      <c r="H42" s="311"/>
      <c r="I42" s="311"/>
      <c r="J42" s="311"/>
      <c r="K42" s="311"/>
      <c r="L42" s="200"/>
      <c r="M42" s="174" t="s">
        <v>8</v>
      </c>
      <c r="N42" s="207"/>
      <c r="O42" s="174"/>
      <c r="R42" s="203"/>
    </row>
    <row r="43" spans="1:13" s="166" customFormat="1" ht="49.5" customHeight="1">
      <c r="A43" s="199"/>
      <c r="B43" s="199"/>
      <c r="C43" s="311" t="s">
        <v>148</v>
      </c>
      <c r="D43" s="311"/>
      <c r="E43" s="311"/>
      <c r="F43" s="311"/>
      <c r="G43" s="311"/>
      <c r="H43" s="311"/>
      <c r="I43" s="311"/>
      <c r="J43" s="311"/>
      <c r="K43" s="311"/>
      <c r="L43" s="200"/>
      <c r="M43" s="174" t="s">
        <v>8</v>
      </c>
    </row>
    <row r="44" spans="3:18" s="202" customFormat="1" ht="49.5" customHeight="1">
      <c r="C44" s="311" t="s">
        <v>130</v>
      </c>
      <c r="D44" s="311"/>
      <c r="E44" s="311"/>
      <c r="F44" s="311"/>
      <c r="G44" s="311"/>
      <c r="H44" s="311"/>
      <c r="I44" s="311"/>
      <c r="J44" s="311"/>
      <c r="K44" s="311"/>
      <c r="L44" s="201" t="e">
        <f>L43*100/L42</f>
        <v>#DIV/0!</v>
      </c>
      <c r="M44" s="210"/>
      <c r="N44" s="207"/>
      <c r="O44" s="174"/>
      <c r="R44" s="203"/>
    </row>
    <row r="45" spans="3:18" s="202" customFormat="1" ht="49.5" customHeight="1"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R45" s="203"/>
    </row>
    <row r="46" spans="1:256" s="266" customFormat="1" ht="27.75" customHeight="1">
      <c r="A46" s="265"/>
      <c r="B46" s="312" t="s">
        <v>75</v>
      </c>
      <c r="C46" s="312"/>
      <c r="D46" s="312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5"/>
      <c r="FH46" s="265"/>
      <c r="FI46" s="265"/>
      <c r="FJ46" s="265"/>
      <c r="FK46" s="265"/>
      <c r="FL46" s="265"/>
      <c r="FM46" s="265"/>
      <c r="FN46" s="265"/>
      <c r="FO46" s="265"/>
      <c r="FP46" s="265"/>
      <c r="FQ46" s="265"/>
      <c r="FR46" s="265"/>
      <c r="FS46" s="265"/>
      <c r="FT46" s="265"/>
      <c r="FU46" s="265"/>
      <c r="FV46" s="265"/>
      <c r="FW46" s="265"/>
      <c r="FX46" s="265"/>
      <c r="FY46" s="265"/>
      <c r="FZ46" s="265"/>
      <c r="GA46" s="265"/>
      <c r="GB46" s="265"/>
      <c r="GC46" s="265"/>
      <c r="GD46" s="265"/>
      <c r="GE46" s="265"/>
      <c r="GF46" s="265"/>
      <c r="GG46" s="265"/>
      <c r="GH46" s="265"/>
      <c r="GI46" s="265"/>
      <c r="GJ46" s="265"/>
      <c r="GK46" s="265"/>
      <c r="GL46" s="265"/>
      <c r="GM46" s="265"/>
      <c r="GN46" s="265"/>
      <c r="GO46" s="265"/>
      <c r="GP46" s="265"/>
      <c r="GQ46" s="265"/>
      <c r="GR46" s="265"/>
      <c r="GS46" s="265"/>
      <c r="GT46" s="265"/>
      <c r="GU46" s="265"/>
      <c r="GV46" s="265"/>
      <c r="GW46" s="265"/>
      <c r="GX46" s="265"/>
      <c r="GY46" s="265"/>
      <c r="GZ46" s="265"/>
      <c r="HA46" s="265"/>
      <c r="HB46" s="265"/>
      <c r="HC46" s="265"/>
      <c r="HD46" s="265"/>
      <c r="HE46" s="265"/>
      <c r="HF46" s="265"/>
      <c r="HG46" s="265"/>
      <c r="HH46" s="265"/>
      <c r="HI46" s="265"/>
      <c r="HJ46" s="265"/>
      <c r="HK46" s="265"/>
      <c r="HL46" s="265"/>
      <c r="HM46" s="265"/>
      <c r="HN46" s="265"/>
      <c r="HO46" s="265"/>
      <c r="HP46" s="265"/>
      <c r="HQ46" s="265"/>
      <c r="HR46" s="265"/>
      <c r="HS46" s="265"/>
      <c r="HT46" s="265"/>
      <c r="HU46" s="265"/>
      <c r="HV46" s="265"/>
      <c r="HW46" s="265"/>
      <c r="HX46" s="265"/>
      <c r="HY46" s="265"/>
      <c r="HZ46" s="265"/>
      <c r="IA46" s="265"/>
      <c r="IB46" s="265"/>
      <c r="IC46" s="265"/>
      <c r="ID46" s="265"/>
      <c r="IE46" s="265"/>
      <c r="IF46" s="265"/>
      <c r="IG46" s="265"/>
      <c r="IH46" s="265"/>
      <c r="II46" s="265"/>
      <c r="IJ46" s="265"/>
      <c r="IK46" s="265"/>
      <c r="IL46" s="265"/>
      <c r="IM46" s="265"/>
      <c r="IN46" s="265"/>
      <c r="IO46" s="265"/>
      <c r="IP46" s="265"/>
      <c r="IQ46" s="265"/>
      <c r="IR46" s="265"/>
      <c r="IS46" s="265"/>
      <c r="IT46" s="265"/>
      <c r="IU46" s="265"/>
      <c r="IV46" s="265"/>
    </row>
    <row r="47" spans="1:256" s="268" customFormat="1" ht="54" customHeight="1">
      <c r="A47" s="267"/>
      <c r="B47" s="313" t="s">
        <v>149</v>
      </c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</row>
    <row r="48" spans="1:256" s="4" customFormat="1" ht="18.75" customHeight="1">
      <c r="A48" s="215"/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:256" s="4" customFormat="1" ht="24.75" customHeight="1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2:4" s="211" customFormat="1" ht="24" customHeight="1">
      <c r="B50" s="309" t="s">
        <v>30</v>
      </c>
      <c r="C50" s="309"/>
      <c r="D50" s="309"/>
    </row>
    <row r="51" spans="2:18" s="211" customFormat="1" ht="24" customHeight="1"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</row>
    <row r="52" spans="2:18" s="211" customFormat="1" ht="24" customHeight="1"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</row>
    <row r="53" spans="2:18" s="211" customFormat="1" ht="24" customHeight="1"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</row>
    <row r="54" spans="2:17" s="211" customFormat="1" ht="24" customHeight="1">
      <c r="B54" s="309" t="s">
        <v>49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212"/>
    </row>
    <row r="55" spans="2:18" ht="24" customHeight="1"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</row>
    <row r="56" spans="2:18" ht="24" customHeight="1">
      <c r="B56" s="214" t="s">
        <v>14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</row>
    <row r="57" spans="2:18" ht="24" customHeight="1"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</row>
    <row r="58" spans="2:18" ht="24" customHeight="1"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</row>
    <row r="59" spans="2:18" ht="24" customHeight="1"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</row>
    <row r="60" spans="2:14" ht="25.5" customHeight="1">
      <c r="B60" s="309" t="s">
        <v>49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</row>
  </sheetData>
  <sheetProtection password="DF4A" sheet="1"/>
  <mergeCells count="40">
    <mergeCell ref="D1:R1"/>
    <mergeCell ref="A2:B2"/>
    <mergeCell ref="A3:B3"/>
    <mergeCell ref="A4:B4"/>
    <mergeCell ref="A5:B5"/>
    <mergeCell ref="L7:P7"/>
    <mergeCell ref="C8:J8"/>
    <mergeCell ref="R8:S8"/>
    <mergeCell ref="C9:J9"/>
    <mergeCell ref="C10:J10"/>
    <mergeCell ref="C11:J11"/>
    <mergeCell ref="C12:J12"/>
    <mergeCell ref="C13:J13"/>
    <mergeCell ref="A16:P16"/>
    <mergeCell ref="C18:K18"/>
    <mergeCell ref="C19:K19"/>
    <mergeCell ref="C20:K20"/>
    <mergeCell ref="A22:P22"/>
    <mergeCell ref="C24:K24"/>
    <mergeCell ref="C25:K25"/>
    <mergeCell ref="C26:K26"/>
    <mergeCell ref="A28:P28"/>
    <mergeCell ref="C30:K30"/>
    <mergeCell ref="C31:K31"/>
    <mergeCell ref="C32:K32"/>
    <mergeCell ref="A34:P34"/>
    <mergeCell ref="C36:K36"/>
    <mergeCell ref="C37:K37"/>
    <mergeCell ref="C38:K38"/>
    <mergeCell ref="A40:P40"/>
    <mergeCell ref="B51:R53"/>
    <mergeCell ref="B54:P54"/>
    <mergeCell ref="B57:R59"/>
    <mergeCell ref="B60:N60"/>
    <mergeCell ref="C42:K42"/>
    <mergeCell ref="C43:K43"/>
    <mergeCell ref="C44:K44"/>
    <mergeCell ref="B46:D46"/>
    <mergeCell ref="B47:O48"/>
    <mergeCell ref="B50:D50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1"/>
  <headerFooter>
    <oddFooter>&amp;R&amp;P</oddFooter>
  </headerFooter>
  <rowBreaks count="3" manualBreakCount="3">
    <brk id="21" max="255" man="1"/>
    <brk id="39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4" t="s">
        <v>113</v>
      </c>
      <c r="B1" s="257">
        <v>2.2</v>
      </c>
      <c r="C1" s="226" t="s">
        <v>0</v>
      </c>
      <c r="D1" s="222" t="s">
        <v>107</v>
      </c>
      <c r="E1" s="222"/>
      <c r="F1" s="222"/>
      <c r="G1" s="222"/>
      <c r="J1" s="223"/>
    </row>
    <row r="2" spans="1:7" s="3" customFormat="1" ht="24" customHeight="1">
      <c r="A2" s="224" t="s">
        <v>1</v>
      </c>
      <c r="B2" s="225"/>
      <c r="C2" s="226" t="s">
        <v>0</v>
      </c>
      <c r="D2" s="227">
        <v>5</v>
      </c>
      <c r="E2" s="4"/>
      <c r="F2" s="228"/>
      <c r="G2" s="4"/>
    </row>
    <row r="3" spans="1:9" s="3" customFormat="1" ht="24" customHeight="1">
      <c r="A3" s="224" t="s">
        <v>2</v>
      </c>
      <c r="B3" s="225"/>
      <c r="C3" s="226" t="s">
        <v>0</v>
      </c>
      <c r="D3" s="229">
        <f>IF(E5=1,"N/A",SUM(G8:G12))</f>
        <v>0</v>
      </c>
      <c r="E3" s="4"/>
      <c r="F3" s="228"/>
      <c r="G3" s="4"/>
      <c r="I3" s="230"/>
    </row>
    <row r="4" spans="1:7" s="3" customFormat="1" ht="24" customHeight="1">
      <c r="A4" s="231" t="s">
        <v>3</v>
      </c>
      <c r="B4" s="225"/>
      <c r="C4" s="226" t="s">
        <v>0</v>
      </c>
      <c r="D4" s="232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1" t="s">
        <v>4</v>
      </c>
      <c r="B5" s="225"/>
      <c r="C5" s="226" t="s">
        <v>0</v>
      </c>
      <c r="D5" s="229">
        <f>IF(E5=1,1,D3)</f>
        <v>0</v>
      </c>
      <c r="E5" s="233"/>
      <c r="F5" s="234" t="s">
        <v>5</v>
      </c>
      <c r="G5" s="235"/>
      <c r="H5" s="235"/>
      <c r="I5" s="235"/>
      <c r="J5" s="235"/>
      <c r="K5" s="235"/>
    </row>
    <row r="6" spans="1:11" s="6" customFormat="1" ht="19.5" customHeight="1">
      <c r="A6" s="236"/>
      <c r="D6" s="237"/>
      <c r="E6" s="238"/>
      <c r="I6" s="239"/>
      <c r="J6" s="239"/>
      <c r="K6" s="239"/>
    </row>
    <row r="7" spans="4:11" s="240" customFormat="1" ht="25.5" customHeight="1">
      <c r="D7" s="335" t="s">
        <v>15</v>
      </c>
      <c r="E7" s="336"/>
      <c r="F7" s="241" t="s">
        <v>16</v>
      </c>
      <c r="G7" s="242" t="s">
        <v>2</v>
      </c>
      <c r="H7" s="243"/>
      <c r="J7" s="244"/>
      <c r="K7" s="244"/>
    </row>
    <row r="8" spans="4:11" s="3" customFormat="1" ht="71.25" customHeight="1">
      <c r="D8" s="337">
        <v>1</v>
      </c>
      <c r="E8" s="338"/>
      <c r="F8" s="245" t="s">
        <v>114</v>
      </c>
      <c r="G8" s="246"/>
      <c r="H8" s="7" t="s">
        <v>17</v>
      </c>
      <c r="J8" s="247"/>
      <c r="K8" s="247"/>
    </row>
    <row r="9" spans="4:11" s="3" customFormat="1" ht="190.5" customHeight="1">
      <c r="D9" s="339">
        <v>2</v>
      </c>
      <c r="E9" s="339"/>
      <c r="F9" s="245" t="s">
        <v>115</v>
      </c>
      <c r="G9" s="246"/>
      <c r="H9" s="7" t="s">
        <v>17</v>
      </c>
      <c r="J9" s="247"/>
      <c r="K9" s="247"/>
    </row>
    <row r="10" spans="4:11" s="3" customFormat="1" ht="48" customHeight="1">
      <c r="D10" s="339">
        <v>3</v>
      </c>
      <c r="E10" s="339"/>
      <c r="F10" s="245" t="s">
        <v>116</v>
      </c>
      <c r="G10" s="246"/>
      <c r="H10" s="7" t="s">
        <v>17</v>
      </c>
      <c r="J10" s="247"/>
      <c r="K10" s="247"/>
    </row>
    <row r="11" spans="4:11" s="3" customFormat="1" ht="70.5" customHeight="1">
      <c r="D11" s="339">
        <v>4</v>
      </c>
      <c r="E11" s="339"/>
      <c r="F11" s="248" t="s">
        <v>117</v>
      </c>
      <c r="G11" s="418"/>
      <c r="H11" s="7"/>
      <c r="J11" s="247"/>
      <c r="K11" s="247"/>
    </row>
    <row r="12" spans="4:11" s="3" customFormat="1" ht="70.5" customHeight="1">
      <c r="D12" s="339">
        <v>5</v>
      </c>
      <c r="E12" s="339"/>
      <c r="F12" s="245" t="s">
        <v>118</v>
      </c>
      <c r="G12" s="418"/>
      <c r="H12" s="7"/>
      <c r="J12" s="247"/>
      <c r="K12" s="247"/>
    </row>
    <row r="13" spans="4:11" s="3" customFormat="1" ht="24" customHeight="1">
      <c r="D13" s="249" t="s">
        <v>112</v>
      </c>
      <c r="E13" s="250"/>
      <c r="F13" s="251"/>
      <c r="G13" s="252"/>
      <c r="H13" s="7"/>
      <c r="J13" s="247"/>
      <c r="K13" s="247"/>
    </row>
    <row r="14" spans="2:11" s="3" customFormat="1" ht="24" customHeight="1">
      <c r="B14" s="253"/>
      <c r="D14" s="223"/>
      <c r="I14" s="254"/>
      <c r="J14" s="247"/>
      <c r="K14" s="247"/>
    </row>
    <row r="15" spans="2:5" s="4" customFormat="1" ht="20.25">
      <c r="B15" s="160" t="s">
        <v>30</v>
      </c>
      <c r="E15" s="3"/>
    </row>
    <row r="16" spans="2:8" ht="20.25">
      <c r="B16" s="332"/>
      <c r="C16" s="332"/>
      <c r="D16" s="332"/>
      <c r="E16" s="332"/>
      <c r="F16" s="332"/>
      <c r="G16" s="332"/>
      <c r="H16" s="332"/>
    </row>
    <row r="17" spans="2:8" ht="20.25">
      <c r="B17" s="332"/>
      <c r="C17" s="332"/>
      <c r="D17" s="332"/>
      <c r="E17" s="332"/>
      <c r="F17" s="332"/>
      <c r="G17" s="332"/>
      <c r="H17" s="332"/>
    </row>
    <row r="18" spans="2:8" ht="20.25">
      <c r="B18" s="332"/>
      <c r="C18" s="332"/>
      <c r="D18" s="332"/>
      <c r="E18" s="332"/>
      <c r="F18" s="332"/>
      <c r="G18" s="332"/>
      <c r="H18" s="332"/>
    </row>
    <row r="19" spans="2:8" ht="20.25">
      <c r="B19" s="332"/>
      <c r="C19" s="332"/>
      <c r="D19" s="332"/>
      <c r="E19" s="332"/>
      <c r="F19" s="332"/>
      <c r="G19" s="332"/>
      <c r="H19" s="332"/>
    </row>
    <row r="20" spans="2:8" ht="20.25">
      <c r="B20" s="332"/>
      <c r="C20" s="332"/>
      <c r="D20" s="332"/>
      <c r="E20" s="332"/>
      <c r="F20" s="332"/>
      <c r="G20" s="332"/>
      <c r="H20" s="332"/>
    </row>
    <row r="21" spans="2:8" ht="20.25">
      <c r="B21" s="332"/>
      <c r="C21" s="332"/>
      <c r="D21" s="332"/>
      <c r="E21" s="332"/>
      <c r="F21" s="332"/>
      <c r="G21" s="332"/>
      <c r="H21" s="332"/>
    </row>
    <row r="22" spans="2:8" ht="20.25">
      <c r="B22" s="332"/>
      <c r="C22" s="332"/>
      <c r="D22" s="332"/>
      <c r="E22" s="332"/>
      <c r="F22" s="332"/>
      <c r="G22" s="332"/>
      <c r="H22" s="332"/>
    </row>
    <row r="23" spans="2:11" s="4" customFormat="1" ht="20.25">
      <c r="B23" s="333" t="s">
        <v>49</v>
      </c>
      <c r="C23" s="333"/>
      <c r="D23" s="333"/>
      <c r="E23" s="333"/>
      <c r="F23" s="333"/>
      <c r="G23" s="333"/>
      <c r="H23" s="333"/>
      <c r="I23" s="51"/>
      <c r="J23" s="51"/>
      <c r="K23" s="51"/>
    </row>
    <row r="24" spans="4:11" s="6" customFormat="1" ht="20.25">
      <c r="D24" s="255"/>
      <c r="I24" s="256"/>
      <c r="J24" s="239"/>
      <c r="K24" s="239"/>
    </row>
    <row r="25" spans="2:9" s="4" customFormat="1" ht="20.25">
      <c r="B25" s="160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4"/>
      <c r="C26" s="332"/>
      <c r="D26" s="332"/>
      <c r="E26" s="332"/>
      <c r="F26" s="332"/>
      <c r="G26" s="332"/>
      <c r="H26" s="332"/>
    </row>
    <row r="27" spans="2:8" ht="20.25">
      <c r="B27" s="332"/>
      <c r="C27" s="332"/>
      <c r="D27" s="332"/>
      <c r="E27" s="332"/>
      <c r="F27" s="332"/>
      <c r="G27" s="332"/>
      <c r="H27" s="332"/>
    </row>
    <row r="28" spans="2:8" ht="20.25">
      <c r="B28" s="332"/>
      <c r="C28" s="332"/>
      <c r="D28" s="332"/>
      <c r="E28" s="332"/>
      <c r="F28" s="332"/>
      <c r="G28" s="332"/>
      <c r="H28" s="332"/>
    </row>
    <row r="29" spans="2:8" ht="20.25">
      <c r="B29" s="332"/>
      <c r="C29" s="332"/>
      <c r="D29" s="332"/>
      <c r="E29" s="332"/>
      <c r="F29" s="332"/>
      <c r="G29" s="332"/>
      <c r="H29" s="332"/>
    </row>
    <row r="30" spans="2:8" ht="20.25">
      <c r="B30" s="332"/>
      <c r="C30" s="332"/>
      <c r="D30" s="332"/>
      <c r="E30" s="332"/>
      <c r="F30" s="332"/>
      <c r="G30" s="332"/>
      <c r="H30" s="332"/>
    </row>
    <row r="31" spans="2:8" ht="20.25">
      <c r="B31" s="332"/>
      <c r="C31" s="332"/>
      <c r="D31" s="332"/>
      <c r="E31" s="332"/>
      <c r="F31" s="332"/>
      <c r="G31" s="332"/>
      <c r="H31" s="332"/>
    </row>
    <row r="32" spans="2:8" ht="20.25">
      <c r="B32" s="332"/>
      <c r="C32" s="332"/>
      <c r="D32" s="332"/>
      <c r="E32" s="332"/>
      <c r="F32" s="332"/>
      <c r="G32" s="332"/>
      <c r="H32" s="332"/>
    </row>
    <row r="33" spans="2:7" s="4" customFormat="1" ht="20.25">
      <c r="B33" s="333" t="s">
        <v>49</v>
      </c>
      <c r="C33" s="333"/>
      <c r="D33" s="333"/>
      <c r="E33" s="333"/>
      <c r="F33" s="333"/>
      <c r="G33" s="333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view="pageLayout" workbookViewId="0" topLeftCell="A1">
      <selection activeCell="H8" sqref="H8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31</v>
      </c>
      <c r="B1" s="122">
        <v>3.3</v>
      </c>
      <c r="C1" s="47" t="s">
        <v>0</v>
      </c>
      <c r="D1" s="413" t="s">
        <v>73</v>
      </c>
      <c r="E1" s="414"/>
      <c r="F1" s="414"/>
      <c r="G1" s="414"/>
      <c r="H1" s="414"/>
      <c r="I1" s="414"/>
      <c r="J1" s="414"/>
      <c r="K1" s="73"/>
    </row>
    <row r="2" spans="1:4" s="3" customFormat="1" ht="24.75" customHeight="1">
      <c r="A2" s="415" t="s">
        <v>1</v>
      </c>
      <c r="B2" s="416"/>
      <c r="C2" s="47" t="s">
        <v>0</v>
      </c>
      <c r="D2" s="48">
        <v>5</v>
      </c>
    </row>
    <row r="3" spans="1:5" s="3" customFormat="1" ht="24.75" customHeight="1">
      <c r="A3" s="415" t="s">
        <v>2</v>
      </c>
      <c r="B3" s="416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415" t="s">
        <v>3</v>
      </c>
      <c r="B4" s="416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415" t="s">
        <v>4</v>
      </c>
      <c r="B5" s="416"/>
      <c r="C5" s="49" t="s">
        <v>0</v>
      </c>
      <c r="D5" s="53" t="e">
        <f>IF(E5=1,1,J9)</f>
        <v>#DIV/0!</v>
      </c>
      <c r="E5" s="117"/>
      <c r="F5" s="7" t="s">
        <v>5</v>
      </c>
    </row>
    <row r="6" spans="6:7" s="3" customFormat="1" ht="20.25">
      <c r="F6" s="68"/>
      <c r="G6" s="69"/>
    </row>
    <row r="7" spans="1:8" s="55" customFormat="1" ht="26.25" customHeight="1">
      <c r="A7" s="5"/>
      <c r="C7" s="2"/>
      <c r="D7" s="417" t="s">
        <v>6</v>
      </c>
      <c r="E7" s="417"/>
      <c r="F7" s="417"/>
      <c r="G7" s="417"/>
      <c r="H7" s="417"/>
    </row>
    <row r="8" spans="1:10" s="55" customFormat="1" ht="26.25" customHeight="1">
      <c r="A8" s="5"/>
      <c r="C8" s="2"/>
      <c r="D8" s="63" t="s">
        <v>9</v>
      </c>
      <c r="E8" s="63" t="s">
        <v>10</v>
      </c>
      <c r="F8" s="63" t="s">
        <v>11</v>
      </c>
      <c r="G8" s="63" t="s">
        <v>12</v>
      </c>
      <c r="H8" s="63" t="s">
        <v>13</v>
      </c>
      <c r="I8" s="64" t="s">
        <v>2</v>
      </c>
      <c r="J8" s="64" t="s">
        <v>7</v>
      </c>
    </row>
    <row r="9" spans="2:10" s="55" customFormat="1" ht="26.25" customHeight="1">
      <c r="B9" s="61"/>
      <c r="D9" s="62">
        <v>40</v>
      </c>
      <c r="E9" s="62">
        <v>50</v>
      </c>
      <c r="F9" s="62">
        <v>60</v>
      </c>
      <c r="G9" s="62">
        <v>70</v>
      </c>
      <c r="H9" s="62">
        <v>80</v>
      </c>
      <c r="I9" s="66" t="e">
        <f>J12*100/J11</f>
        <v>#DIV/0!</v>
      </c>
      <c r="J9" s="65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0"/>
      <c r="D10" s="71"/>
      <c r="E10" s="72"/>
    </row>
    <row r="11" spans="4:11" s="54" customFormat="1" ht="54.75" customHeight="1">
      <c r="D11" s="409" t="s">
        <v>152</v>
      </c>
      <c r="E11" s="410"/>
      <c r="F11" s="410"/>
      <c r="G11" s="410"/>
      <c r="H11" s="410"/>
      <c r="I11" s="410"/>
      <c r="J11" s="118"/>
      <c r="K11" s="7" t="s">
        <v>8</v>
      </c>
    </row>
    <row r="12" spans="4:11" s="54" customFormat="1" ht="54.75" customHeight="1">
      <c r="D12" s="409" t="s">
        <v>74</v>
      </c>
      <c r="E12" s="409"/>
      <c r="F12" s="409"/>
      <c r="G12" s="409"/>
      <c r="H12" s="409"/>
      <c r="I12" s="409"/>
      <c r="J12" s="118"/>
      <c r="K12" s="7" t="s">
        <v>8</v>
      </c>
    </row>
    <row r="13" spans="4:11" s="54" customFormat="1" ht="25.5" customHeight="1">
      <c r="D13" s="56"/>
      <c r="E13" s="57"/>
      <c r="F13" s="57"/>
      <c r="G13" s="57"/>
      <c r="H13" s="57"/>
      <c r="I13" s="57"/>
      <c r="J13" s="58"/>
      <c r="K13" s="59"/>
    </row>
    <row r="14" spans="4:11" s="54" customFormat="1" ht="54.75" customHeight="1">
      <c r="D14" s="411" t="s">
        <v>33</v>
      </c>
      <c r="E14" s="411"/>
      <c r="F14" s="411"/>
      <c r="G14" s="411"/>
      <c r="H14" s="411"/>
      <c r="I14" s="67" t="e">
        <f>J12*100/J11</f>
        <v>#DIV/0!</v>
      </c>
      <c r="J14" s="58"/>
      <c r="K14" s="59"/>
    </row>
    <row r="15" spans="4:11" s="54" customFormat="1" ht="20.25">
      <c r="D15" s="113"/>
      <c r="E15" s="113"/>
      <c r="F15" s="113"/>
      <c r="G15" s="113"/>
      <c r="H15" s="113"/>
      <c r="I15" s="123"/>
      <c r="J15" s="58"/>
      <c r="K15" s="59"/>
    </row>
    <row r="16" spans="1:256" s="4" customFormat="1" ht="24" customHeight="1">
      <c r="A16" s="215"/>
      <c r="B16" s="124" t="s">
        <v>75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  <c r="IT16" s="215"/>
      <c r="IU16" s="215"/>
      <c r="IV16" s="215"/>
    </row>
    <row r="17" spans="1:256" s="4" customFormat="1" ht="21.75" customHeight="1">
      <c r="A17" s="215"/>
      <c r="B17" s="412" t="s">
        <v>153</v>
      </c>
      <c r="C17" s="412"/>
      <c r="D17" s="412"/>
      <c r="E17" s="412"/>
      <c r="F17" s="412"/>
      <c r="G17" s="412"/>
      <c r="H17" s="412"/>
      <c r="I17" s="412"/>
      <c r="J17" s="412"/>
      <c r="K17" s="412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  <c r="IJ17" s="215"/>
      <c r="IK17" s="215"/>
      <c r="IL17" s="215"/>
      <c r="IM17" s="215"/>
      <c r="IN17" s="215"/>
      <c r="IO17" s="215"/>
      <c r="IP17" s="215"/>
      <c r="IQ17" s="215"/>
      <c r="IR17" s="215"/>
      <c r="IS17" s="215"/>
      <c r="IT17" s="215"/>
      <c r="IU17" s="215"/>
      <c r="IV17" s="215"/>
    </row>
    <row r="18" spans="1:256" s="4" customFormat="1" ht="94.5" customHeight="1">
      <c r="A18" s="215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  <c r="IJ18" s="215"/>
      <c r="IK18" s="215"/>
      <c r="IL18" s="215"/>
      <c r="IM18" s="215"/>
      <c r="IN18" s="215"/>
      <c r="IO18" s="215"/>
      <c r="IP18" s="215"/>
      <c r="IQ18" s="215"/>
      <c r="IR18" s="215"/>
      <c r="IS18" s="215"/>
      <c r="IT18" s="215"/>
      <c r="IU18" s="215"/>
      <c r="IV18" s="215"/>
    </row>
    <row r="19" spans="1:256" s="4" customFormat="1" ht="20.25">
      <c r="A19" s="215"/>
      <c r="B19" s="402" t="s">
        <v>154</v>
      </c>
      <c r="C19" s="402"/>
      <c r="D19" s="402"/>
      <c r="E19" s="402"/>
      <c r="F19" s="402"/>
      <c r="G19" s="402"/>
      <c r="H19" s="402"/>
      <c r="I19" s="216"/>
      <c r="J19" s="216"/>
      <c r="K19" s="216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  <c r="IJ19" s="215"/>
      <c r="IK19" s="215"/>
      <c r="IL19" s="215"/>
      <c r="IM19" s="215"/>
      <c r="IN19" s="215"/>
      <c r="IO19" s="215"/>
      <c r="IP19" s="215"/>
      <c r="IQ19" s="215"/>
      <c r="IR19" s="215"/>
      <c r="IS19" s="215"/>
      <c r="IT19" s="215"/>
      <c r="IU19" s="215"/>
      <c r="IV19" s="215"/>
    </row>
    <row r="20" spans="1:256" s="4" customFormat="1" ht="23.25" customHeight="1">
      <c r="A20" s="215"/>
      <c r="B20" s="402" t="s">
        <v>76</v>
      </c>
      <c r="C20" s="402"/>
      <c r="D20" s="402"/>
      <c r="E20" s="216"/>
      <c r="F20" s="216"/>
      <c r="G20" s="216"/>
      <c r="H20" s="216"/>
      <c r="I20" s="216"/>
      <c r="J20" s="216"/>
      <c r="K20" s="216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  <c r="IJ20" s="215"/>
      <c r="IK20" s="215"/>
      <c r="IL20" s="215"/>
      <c r="IM20" s="215"/>
      <c r="IN20" s="215"/>
      <c r="IO20" s="215"/>
      <c r="IP20" s="215"/>
      <c r="IQ20" s="215"/>
      <c r="IR20" s="215"/>
      <c r="IS20" s="215"/>
      <c r="IT20" s="215"/>
      <c r="IU20" s="215"/>
      <c r="IV20" s="215"/>
    </row>
    <row r="21" spans="1:256" s="4" customFormat="1" ht="23.25" customHeight="1">
      <c r="A21" s="215"/>
      <c r="B21" s="402" t="s">
        <v>77</v>
      </c>
      <c r="C21" s="402"/>
      <c r="D21" s="402"/>
      <c r="E21" s="402"/>
      <c r="F21" s="402"/>
      <c r="G21" s="402"/>
      <c r="H21" s="402"/>
      <c r="I21" s="402"/>
      <c r="J21" s="216"/>
      <c r="K21" s="216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5"/>
      <c r="IV21" s="215"/>
    </row>
    <row r="22" spans="1:256" s="4" customFormat="1" ht="13.5" customHeight="1">
      <c r="A22" s="21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  <c r="IV22" s="215"/>
    </row>
    <row r="23" spans="1:256" s="4" customFormat="1" ht="20.25">
      <c r="A23" s="215"/>
      <c r="B23" s="403" t="s">
        <v>78</v>
      </c>
      <c r="C23" s="403"/>
      <c r="D23" s="403"/>
      <c r="E23" s="259" t="s">
        <v>79</v>
      </c>
      <c r="F23" s="259" t="s">
        <v>80</v>
      </c>
      <c r="G23" s="259" t="s">
        <v>25</v>
      </c>
      <c r="H23" s="259" t="s">
        <v>81</v>
      </c>
      <c r="I23" s="259" t="s">
        <v>25</v>
      </c>
      <c r="J23" s="216"/>
      <c r="K23" s="216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  <c r="HT23" s="215"/>
      <c r="HU23" s="215"/>
      <c r="HV23" s="215"/>
      <c r="HW23" s="215"/>
      <c r="HX23" s="215"/>
      <c r="HY23" s="215"/>
      <c r="HZ23" s="215"/>
      <c r="IA23" s="215"/>
      <c r="IB23" s="215"/>
      <c r="IC23" s="215"/>
      <c r="ID23" s="215"/>
      <c r="IE23" s="215"/>
      <c r="IF23" s="215"/>
      <c r="IG23" s="215"/>
      <c r="IH23" s="215"/>
      <c r="II23" s="215"/>
      <c r="IJ23" s="215"/>
      <c r="IK23" s="215"/>
      <c r="IL23" s="215"/>
      <c r="IM23" s="215"/>
      <c r="IN23" s="215"/>
      <c r="IO23" s="215"/>
      <c r="IP23" s="215"/>
      <c r="IQ23" s="215"/>
      <c r="IR23" s="215"/>
      <c r="IS23" s="215"/>
      <c r="IT23" s="215"/>
      <c r="IU23" s="215"/>
      <c r="IV23" s="215"/>
    </row>
    <row r="24" spans="1:256" s="4" customFormat="1" ht="20.25">
      <c r="A24" s="215"/>
      <c r="B24" s="404" t="s">
        <v>82</v>
      </c>
      <c r="C24" s="404"/>
      <c r="D24" s="404"/>
      <c r="E24" s="260">
        <v>350622</v>
      </c>
      <c r="F24" s="260">
        <v>3549</v>
      </c>
      <c r="G24" s="218">
        <f>F24*100/E24</f>
        <v>1.0122011739137875</v>
      </c>
      <c r="H24" s="260">
        <v>347073</v>
      </c>
      <c r="I24" s="218">
        <f>H24*100/E24</f>
        <v>98.98779882608622</v>
      </c>
      <c r="J24" s="216"/>
      <c r="K24" s="216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s="4" customFormat="1" ht="20.25">
      <c r="A25" s="215"/>
      <c r="B25" s="404" t="s">
        <v>83</v>
      </c>
      <c r="C25" s="404"/>
      <c r="D25" s="404"/>
      <c r="E25" s="260">
        <v>3074</v>
      </c>
      <c r="F25" s="260">
        <v>183</v>
      </c>
      <c r="G25" s="218">
        <f>F25*100/E25</f>
        <v>5.953155497722837</v>
      </c>
      <c r="H25" s="260">
        <v>2891</v>
      </c>
      <c r="I25" s="218">
        <f>H25*100/E25</f>
        <v>94.04684450227717</v>
      </c>
      <c r="J25" s="216"/>
      <c r="K25" s="216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  <c r="IV25" s="215"/>
    </row>
    <row r="26" spans="1:256" s="4" customFormat="1" ht="20.25">
      <c r="A26" s="215"/>
      <c r="B26" s="404" t="s">
        <v>84</v>
      </c>
      <c r="C26" s="404"/>
      <c r="D26" s="404"/>
      <c r="E26" s="260">
        <v>148</v>
      </c>
      <c r="F26" s="260">
        <v>15</v>
      </c>
      <c r="G26" s="218">
        <f>F26*100/E26</f>
        <v>10.135135135135135</v>
      </c>
      <c r="H26" s="260">
        <v>133</v>
      </c>
      <c r="I26" s="218">
        <f>H26*100/E26</f>
        <v>89.86486486486487</v>
      </c>
      <c r="J26" s="216"/>
      <c r="K26" s="216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s="4" customFormat="1" ht="20.25">
      <c r="A27" s="215"/>
      <c r="B27" s="405" t="s">
        <v>85</v>
      </c>
      <c r="C27" s="405"/>
      <c r="D27" s="405"/>
      <c r="E27" s="219">
        <f>SUM(E24:E26)</f>
        <v>353844</v>
      </c>
      <c r="F27" s="219">
        <f>SUM(F24:F26)</f>
        <v>3747</v>
      </c>
      <c r="G27" s="220">
        <f>F27*100/E27</f>
        <v>1.0589412283379116</v>
      </c>
      <c r="H27" s="219">
        <f>SUM(H24:H26)</f>
        <v>350097</v>
      </c>
      <c r="I27" s="220">
        <f>H27*100/E27</f>
        <v>98.94105877166209</v>
      </c>
      <c r="J27" s="216"/>
      <c r="K27" s="216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s="4" customFormat="1" ht="20.25">
      <c r="A28" s="215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s="4" customFormat="1" ht="24" customHeight="1">
      <c r="A29" s="215"/>
      <c r="B29" s="402" t="s">
        <v>86</v>
      </c>
      <c r="C29" s="402"/>
      <c r="D29" s="402"/>
      <c r="E29" s="216"/>
      <c r="F29" s="216"/>
      <c r="G29" s="216"/>
      <c r="H29" s="216"/>
      <c r="I29" s="216"/>
      <c r="J29" s="216"/>
      <c r="K29" s="216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s="4" customFormat="1" ht="24" customHeight="1">
      <c r="A30" s="215"/>
      <c r="B30" s="406" t="s">
        <v>87</v>
      </c>
      <c r="C30" s="406"/>
      <c r="D30" s="406"/>
      <c r="E30" s="406"/>
      <c r="F30" s="406"/>
      <c r="G30" s="406"/>
      <c r="H30" s="406"/>
      <c r="I30" s="406"/>
      <c r="J30" s="406"/>
      <c r="K30" s="216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s="4" customFormat="1" ht="11.25" customHeight="1">
      <c r="A31" s="215"/>
      <c r="B31" s="221"/>
      <c r="C31" s="221"/>
      <c r="D31" s="221"/>
      <c r="E31" s="221"/>
      <c r="F31" s="221"/>
      <c r="G31" s="221"/>
      <c r="H31" s="221"/>
      <c r="I31" s="221"/>
      <c r="J31" s="221"/>
      <c r="K31" s="216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s="4" customFormat="1" ht="24.75" customHeight="1">
      <c r="A32" s="215"/>
      <c r="B32" s="403" t="s">
        <v>52</v>
      </c>
      <c r="C32" s="403"/>
      <c r="D32" s="403"/>
      <c r="E32" s="403" t="s">
        <v>88</v>
      </c>
      <c r="F32" s="403"/>
      <c r="G32" s="259" t="s">
        <v>25</v>
      </c>
      <c r="H32" s="403" t="s">
        <v>89</v>
      </c>
      <c r="I32" s="403"/>
      <c r="J32" s="259" t="s">
        <v>25</v>
      </c>
      <c r="K32" s="259" t="s">
        <v>90</v>
      </c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</row>
    <row r="33" spans="1:256" s="4" customFormat="1" ht="25.5" customHeight="1">
      <c r="A33" s="215"/>
      <c r="B33" s="407">
        <v>1662</v>
      </c>
      <c r="C33" s="407"/>
      <c r="D33" s="407"/>
      <c r="E33" s="408">
        <v>638</v>
      </c>
      <c r="F33" s="408"/>
      <c r="G33" s="218">
        <f>E33*100/B33</f>
        <v>38.38748495788207</v>
      </c>
      <c r="H33" s="408">
        <v>593</v>
      </c>
      <c r="I33" s="408"/>
      <c r="J33" s="218">
        <f>H33*100/B33</f>
        <v>35.67990373044525</v>
      </c>
      <c r="K33" s="261">
        <v>431</v>
      </c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s="4" customFormat="1" ht="20.25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s="4" customFormat="1" ht="21.75" customHeight="1">
      <c r="A35" s="215"/>
      <c r="B35" s="402" t="s">
        <v>91</v>
      </c>
      <c r="C35" s="402"/>
      <c r="D35" s="402"/>
      <c r="E35" s="402"/>
      <c r="F35" s="402"/>
      <c r="G35" s="402"/>
      <c r="H35" s="402"/>
      <c r="I35" s="402"/>
      <c r="J35" s="402"/>
      <c r="K35" s="402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s="4" customFormat="1" ht="20.2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s="4" customFormat="1" ht="20.25">
      <c r="A37" s="215"/>
      <c r="B37" s="403" t="s">
        <v>78</v>
      </c>
      <c r="C37" s="403"/>
      <c r="D37" s="403"/>
      <c r="E37" s="259" t="s">
        <v>79</v>
      </c>
      <c r="F37" s="259" t="s">
        <v>80</v>
      </c>
      <c r="G37" s="259" t="s">
        <v>25</v>
      </c>
      <c r="H37" s="259" t="s">
        <v>81</v>
      </c>
      <c r="I37" s="259" t="s">
        <v>25</v>
      </c>
      <c r="J37" s="216"/>
      <c r="K37" s="216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s="4" customFormat="1" ht="24" customHeight="1">
      <c r="A38" s="215"/>
      <c r="B38" s="404" t="s">
        <v>82</v>
      </c>
      <c r="C38" s="404"/>
      <c r="D38" s="404"/>
      <c r="E38" s="261"/>
      <c r="F38" s="261"/>
      <c r="G38" s="217" t="e">
        <f>F38*100/E38</f>
        <v>#DIV/0!</v>
      </c>
      <c r="H38" s="261"/>
      <c r="I38" s="217" t="e">
        <f>H38*100/E38</f>
        <v>#DIV/0!</v>
      </c>
      <c r="J38" s="216"/>
      <c r="K38" s="216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s="4" customFormat="1" ht="24" customHeight="1">
      <c r="A39" s="215"/>
      <c r="B39" s="404" t="s">
        <v>83</v>
      </c>
      <c r="C39" s="404"/>
      <c r="D39" s="404"/>
      <c r="E39" s="261"/>
      <c r="F39" s="261"/>
      <c r="G39" s="217" t="e">
        <f>F39*100/E39</f>
        <v>#DIV/0!</v>
      </c>
      <c r="H39" s="261"/>
      <c r="I39" s="217" t="e">
        <f>H39*100/E39</f>
        <v>#DIV/0!</v>
      </c>
      <c r="J39" s="216"/>
      <c r="K39" s="216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s="4" customFormat="1" ht="24" customHeight="1">
      <c r="A40" s="215"/>
      <c r="B40" s="404" t="s">
        <v>84</v>
      </c>
      <c r="C40" s="404"/>
      <c r="D40" s="404"/>
      <c r="E40" s="261"/>
      <c r="F40" s="261"/>
      <c r="G40" s="217" t="e">
        <f>F40*100/E40</f>
        <v>#DIV/0!</v>
      </c>
      <c r="H40" s="261"/>
      <c r="I40" s="217" t="e">
        <f>H40*100/E40</f>
        <v>#DIV/0!</v>
      </c>
      <c r="J40" s="216"/>
      <c r="K40" s="216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s="4" customFormat="1" ht="20.25">
      <c r="A41" s="215"/>
      <c r="B41" s="405" t="s">
        <v>85</v>
      </c>
      <c r="C41" s="405"/>
      <c r="D41" s="405"/>
      <c r="E41" s="259">
        <f>SUM(E38:E40)</f>
        <v>0</v>
      </c>
      <c r="F41" s="259">
        <f>SUM(F38:F40)</f>
        <v>0</v>
      </c>
      <c r="G41" s="259" t="e">
        <f>F41*100/E41</f>
        <v>#DIV/0!</v>
      </c>
      <c r="H41" s="259">
        <f>SUM(H38:H40)</f>
        <v>0</v>
      </c>
      <c r="I41" s="259" t="e">
        <f>H41*100/E41</f>
        <v>#DIV/0!</v>
      </c>
      <c r="J41" s="216"/>
      <c r="K41" s="216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s="4" customFormat="1" ht="20.25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2:4" s="8" customFormat="1" ht="24" customHeight="1">
      <c r="B43" s="399" t="s">
        <v>30</v>
      </c>
      <c r="C43" s="399"/>
      <c r="D43" s="399"/>
    </row>
    <row r="44" spans="2:11" s="8" customFormat="1" ht="24" customHeight="1">
      <c r="B44" s="334"/>
      <c r="C44" s="334"/>
      <c r="D44" s="334"/>
      <c r="E44" s="334"/>
      <c r="F44" s="334"/>
      <c r="G44" s="334"/>
      <c r="H44" s="334"/>
      <c r="I44" s="334"/>
      <c r="J44" s="334"/>
      <c r="K44" s="334"/>
    </row>
    <row r="45" spans="2:11" s="8" customFormat="1" ht="24" customHeight="1">
      <c r="B45" s="334"/>
      <c r="C45" s="334"/>
      <c r="D45" s="334"/>
      <c r="E45" s="334"/>
      <c r="F45" s="334"/>
      <c r="G45" s="334"/>
      <c r="H45" s="334"/>
      <c r="I45" s="334"/>
      <c r="J45" s="334"/>
      <c r="K45" s="334"/>
    </row>
    <row r="46" spans="2:11" s="8" customFormat="1" ht="24" customHeight="1">
      <c r="B46" s="399" t="s">
        <v>49</v>
      </c>
      <c r="C46" s="399"/>
      <c r="D46" s="399"/>
      <c r="E46" s="399"/>
      <c r="F46" s="399"/>
      <c r="G46" s="399"/>
      <c r="H46" s="399"/>
      <c r="I46" s="399"/>
      <c r="J46" s="399"/>
      <c r="K46" s="39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0" t="s">
        <v>14</v>
      </c>
      <c r="C48" s="60"/>
      <c r="D48" s="60"/>
      <c r="E48" s="60"/>
      <c r="F48" s="60"/>
      <c r="G48" s="60"/>
      <c r="H48" s="60"/>
      <c r="I48" s="60"/>
      <c r="J48" s="60"/>
      <c r="K48" s="60"/>
    </row>
    <row r="49" spans="2:11" ht="24" customHeight="1">
      <c r="B49" s="400"/>
      <c r="C49" s="400"/>
      <c r="D49" s="400"/>
      <c r="E49" s="400"/>
      <c r="F49" s="400"/>
      <c r="G49" s="400"/>
      <c r="H49" s="400"/>
      <c r="I49" s="400"/>
      <c r="J49" s="400"/>
      <c r="K49" s="400"/>
    </row>
    <row r="50" spans="2:11" ht="24" customHeight="1">
      <c r="B50" s="400"/>
      <c r="C50" s="400"/>
      <c r="D50" s="400"/>
      <c r="E50" s="400"/>
      <c r="F50" s="400"/>
      <c r="G50" s="400"/>
      <c r="H50" s="400"/>
      <c r="I50" s="400"/>
      <c r="J50" s="400"/>
      <c r="K50" s="400"/>
    </row>
    <row r="51" spans="2:10" ht="24" customHeight="1">
      <c r="B51" s="399" t="s">
        <v>49</v>
      </c>
      <c r="C51" s="399"/>
      <c r="D51" s="399"/>
      <c r="E51" s="399"/>
      <c r="F51" s="399"/>
      <c r="G51" s="399"/>
      <c r="H51" s="399"/>
      <c r="I51" s="399"/>
      <c r="J51" s="399"/>
    </row>
    <row r="54" spans="2:11" ht="24.75" customHeight="1" hidden="1">
      <c r="B54" s="401" t="s">
        <v>92</v>
      </c>
      <c r="C54" s="401"/>
      <c r="D54" s="401"/>
      <c r="E54" s="401"/>
      <c r="F54" s="401"/>
      <c r="G54" s="401"/>
      <c r="H54" s="401"/>
      <c r="I54" s="401"/>
      <c r="J54" s="401"/>
      <c r="K54" s="401"/>
    </row>
    <row r="55" spans="2:11" ht="24.75" customHeight="1" hidden="1">
      <c r="B55" s="384" t="s">
        <v>50</v>
      </c>
      <c r="C55" s="386" t="s">
        <v>51</v>
      </c>
      <c r="D55" s="387"/>
      <c r="E55" s="387"/>
      <c r="F55" s="388"/>
      <c r="G55" s="392" t="s">
        <v>93</v>
      </c>
      <c r="H55" s="394" t="s">
        <v>94</v>
      </c>
      <c r="I55" s="394" t="s">
        <v>95</v>
      </c>
      <c r="J55" s="397" t="s">
        <v>96</v>
      </c>
      <c r="K55" s="368" t="s">
        <v>25</v>
      </c>
    </row>
    <row r="56" spans="2:11" ht="20.25" hidden="1">
      <c r="B56" s="385"/>
      <c r="C56" s="389"/>
      <c r="D56" s="390"/>
      <c r="E56" s="390"/>
      <c r="F56" s="391"/>
      <c r="G56" s="393"/>
      <c r="H56" s="395"/>
      <c r="I56" s="396"/>
      <c r="J56" s="398"/>
      <c r="K56" s="369"/>
    </row>
    <row r="57" spans="2:11" ht="27" customHeight="1" hidden="1">
      <c r="B57" s="346">
        <v>1</v>
      </c>
      <c r="C57" s="370" t="s">
        <v>53</v>
      </c>
      <c r="D57" s="371"/>
      <c r="E57" s="371"/>
      <c r="F57" s="372"/>
      <c r="G57" s="125"/>
      <c r="H57" s="126"/>
      <c r="I57" s="159"/>
      <c r="J57" s="127"/>
      <c r="K57" s="128"/>
    </row>
    <row r="58" spans="2:11" s="114" customFormat="1" ht="28.5" customHeight="1" hidden="1">
      <c r="B58" s="354"/>
      <c r="C58" s="373" t="s">
        <v>54</v>
      </c>
      <c r="D58" s="373"/>
      <c r="E58" s="373"/>
      <c r="F58" s="373"/>
      <c r="G58" s="374"/>
      <c r="H58" s="376"/>
      <c r="I58" s="378"/>
      <c r="J58" s="380"/>
      <c r="K58" s="382"/>
    </row>
    <row r="59" spans="2:11" s="114" customFormat="1" ht="28.5" customHeight="1" hidden="1">
      <c r="B59" s="354"/>
      <c r="C59" s="373" t="s">
        <v>55</v>
      </c>
      <c r="D59" s="373"/>
      <c r="E59" s="373"/>
      <c r="F59" s="373"/>
      <c r="G59" s="375"/>
      <c r="H59" s="377"/>
      <c r="I59" s="379"/>
      <c r="J59" s="381"/>
      <c r="K59" s="383"/>
    </row>
    <row r="60" spans="2:11" s="114" customFormat="1" ht="28.5" customHeight="1" hidden="1">
      <c r="B60" s="354"/>
      <c r="C60" s="367" t="s">
        <v>56</v>
      </c>
      <c r="D60" s="367"/>
      <c r="E60" s="367"/>
      <c r="F60" s="367"/>
      <c r="G60" s="129"/>
      <c r="H60" s="130"/>
      <c r="I60" s="119"/>
      <c r="J60" s="131"/>
      <c r="K60" s="132"/>
    </row>
    <row r="61" spans="2:11" s="114" customFormat="1" ht="43.5" customHeight="1" hidden="1">
      <c r="B61" s="354"/>
      <c r="C61" s="358" t="s">
        <v>57</v>
      </c>
      <c r="D61" s="358"/>
      <c r="E61" s="358"/>
      <c r="F61" s="358"/>
      <c r="G61" s="129"/>
      <c r="H61" s="130"/>
      <c r="I61" s="119"/>
      <c r="J61" s="131"/>
      <c r="K61" s="132"/>
    </row>
    <row r="62" spans="2:11" s="114" customFormat="1" ht="28.5" customHeight="1" hidden="1">
      <c r="B62" s="354"/>
      <c r="C62" s="358" t="s">
        <v>58</v>
      </c>
      <c r="D62" s="358"/>
      <c r="E62" s="358"/>
      <c r="F62" s="358"/>
      <c r="G62" s="129"/>
      <c r="H62" s="130"/>
      <c r="I62" s="119"/>
      <c r="J62" s="131"/>
      <c r="K62" s="132"/>
    </row>
    <row r="63" spans="2:11" s="114" customFormat="1" ht="28.5" customHeight="1" hidden="1">
      <c r="B63" s="354"/>
      <c r="C63" s="358" t="s">
        <v>59</v>
      </c>
      <c r="D63" s="358"/>
      <c r="E63" s="358"/>
      <c r="F63" s="358"/>
      <c r="G63" s="129"/>
      <c r="H63" s="130"/>
      <c r="I63" s="119"/>
      <c r="J63" s="131"/>
      <c r="K63" s="132"/>
    </row>
    <row r="64" spans="2:11" s="114" customFormat="1" ht="28.5" customHeight="1" hidden="1">
      <c r="B64" s="354"/>
      <c r="C64" s="358" t="s">
        <v>60</v>
      </c>
      <c r="D64" s="358"/>
      <c r="E64" s="358"/>
      <c r="F64" s="358"/>
      <c r="G64" s="129"/>
      <c r="H64" s="130"/>
      <c r="I64" s="119"/>
      <c r="J64" s="131"/>
      <c r="K64" s="132"/>
    </row>
    <row r="65" spans="2:11" s="114" customFormat="1" ht="28.5" customHeight="1" hidden="1">
      <c r="B65" s="354"/>
      <c r="C65" s="358" t="s">
        <v>61</v>
      </c>
      <c r="D65" s="358"/>
      <c r="E65" s="358"/>
      <c r="F65" s="358"/>
      <c r="G65" s="129"/>
      <c r="H65" s="130"/>
      <c r="I65" s="119"/>
      <c r="J65" s="131"/>
      <c r="K65" s="132"/>
    </row>
    <row r="66" spans="2:11" s="114" customFormat="1" ht="28.5" customHeight="1" hidden="1">
      <c r="B66" s="354"/>
      <c r="C66" s="358" t="s">
        <v>62</v>
      </c>
      <c r="D66" s="358"/>
      <c r="E66" s="358"/>
      <c r="F66" s="358"/>
      <c r="G66" s="129"/>
      <c r="H66" s="130"/>
      <c r="I66" s="119"/>
      <c r="J66" s="131"/>
      <c r="K66" s="132"/>
    </row>
    <row r="67" spans="2:11" s="137" customFormat="1" ht="70.5" customHeight="1" hidden="1">
      <c r="B67" s="354"/>
      <c r="C67" s="359" t="s">
        <v>63</v>
      </c>
      <c r="D67" s="359"/>
      <c r="E67" s="359"/>
      <c r="F67" s="359"/>
      <c r="G67" s="133"/>
      <c r="H67" s="134"/>
      <c r="I67" s="120"/>
      <c r="J67" s="135"/>
      <c r="K67" s="136"/>
    </row>
    <row r="68" spans="2:11" s="137" customFormat="1" ht="46.5" customHeight="1" hidden="1">
      <c r="B68" s="354"/>
      <c r="C68" s="359" t="s">
        <v>64</v>
      </c>
      <c r="D68" s="359"/>
      <c r="E68" s="359"/>
      <c r="F68" s="359"/>
      <c r="G68" s="133"/>
      <c r="H68" s="134"/>
      <c r="I68" s="120"/>
      <c r="J68" s="135"/>
      <c r="K68" s="136"/>
    </row>
    <row r="69" spans="2:11" s="114" customFormat="1" ht="30" customHeight="1" hidden="1">
      <c r="B69" s="347"/>
      <c r="C69" s="358" t="s">
        <v>65</v>
      </c>
      <c r="D69" s="358"/>
      <c r="E69" s="358"/>
      <c r="F69" s="358"/>
      <c r="G69" s="129"/>
      <c r="H69" s="130"/>
      <c r="I69" s="119"/>
      <c r="J69" s="131"/>
      <c r="K69" s="132"/>
    </row>
    <row r="70" spans="2:11" ht="27" customHeight="1" hidden="1">
      <c r="B70" s="360">
        <v>2</v>
      </c>
      <c r="C70" s="363" t="s">
        <v>66</v>
      </c>
      <c r="D70" s="364"/>
      <c r="E70" s="364"/>
      <c r="F70" s="365"/>
      <c r="G70" s="125"/>
      <c r="H70" s="126"/>
      <c r="I70" s="159"/>
      <c r="J70" s="127"/>
      <c r="K70" s="128"/>
    </row>
    <row r="71" spans="2:11" ht="30.75" customHeight="1" hidden="1">
      <c r="B71" s="361"/>
      <c r="C71" s="358" t="s">
        <v>67</v>
      </c>
      <c r="D71" s="358"/>
      <c r="E71" s="358"/>
      <c r="F71" s="358"/>
      <c r="G71" s="125"/>
      <c r="H71" s="126"/>
      <c r="I71" s="159"/>
      <c r="J71" s="127"/>
      <c r="K71" s="128"/>
    </row>
    <row r="72" spans="2:11" ht="30.75" customHeight="1" hidden="1">
      <c r="B72" s="361"/>
      <c r="C72" s="358" t="s">
        <v>68</v>
      </c>
      <c r="D72" s="358"/>
      <c r="E72" s="358"/>
      <c r="F72" s="358"/>
      <c r="G72" s="125"/>
      <c r="H72" s="126"/>
      <c r="I72" s="159"/>
      <c r="J72" s="127"/>
      <c r="K72" s="128"/>
    </row>
    <row r="73" spans="2:11" ht="30.75" customHeight="1" hidden="1">
      <c r="B73" s="362"/>
      <c r="C73" s="366" t="s">
        <v>69</v>
      </c>
      <c r="D73" s="366"/>
      <c r="E73" s="366"/>
      <c r="F73" s="366"/>
      <c r="G73" s="125"/>
      <c r="H73" s="126"/>
      <c r="I73" s="159"/>
      <c r="J73" s="127"/>
      <c r="K73" s="128"/>
    </row>
    <row r="74" spans="2:11" ht="27" customHeight="1" hidden="1">
      <c r="B74" s="346">
        <v>3</v>
      </c>
      <c r="C74" s="348" t="s">
        <v>70</v>
      </c>
      <c r="D74" s="349"/>
      <c r="E74" s="349"/>
      <c r="F74" s="350"/>
      <c r="G74" s="125"/>
      <c r="H74" s="126"/>
      <c r="I74" s="159"/>
      <c r="J74" s="127"/>
      <c r="K74" s="128"/>
    </row>
    <row r="75" spans="2:11" s="142" customFormat="1" ht="95.25" customHeight="1" hidden="1">
      <c r="B75" s="347"/>
      <c r="C75" s="351" t="s">
        <v>71</v>
      </c>
      <c r="D75" s="352"/>
      <c r="E75" s="352"/>
      <c r="F75" s="353"/>
      <c r="G75" s="138"/>
      <c r="H75" s="139"/>
      <c r="I75" s="121"/>
      <c r="J75" s="140"/>
      <c r="K75" s="141"/>
    </row>
    <row r="76" spans="2:11" ht="27" customHeight="1" hidden="1">
      <c r="B76" s="346">
        <v>4</v>
      </c>
      <c r="C76" s="355" t="s">
        <v>97</v>
      </c>
      <c r="D76" s="356"/>
      <c r="E76" s="356"/>
      <c r="F76" s="357"/>
      <c r="G76" s="125"/>
      <c r="H76" s="126"/>
      <c r="I76" s="159"/>
      <c r="J76" s="127"/>
      <c r="K76" s="128"/>
    </row>
    <row r="77" spans="2:11" ht="30.75" customHeight="1" hidden="1">
      <c r="B77" s="354"/>
      <c r="C77" s="340" t="s">
        <v>98</v>
      </c>
      <c r="D77" s="341"/>
      <c r="E77" s="341"/>
      <c r="F77" s="342"/>
      <c r="G77" s="125"/>
      <c r="H77" s="126"/>
      <c r="I77" s="159"/>
      <c r="J77" s="127"/>
      <c r="K77" s="128"/>
    </row>
    <row r="78" spans="2:11" ht="30.75" customHeight="1" hidden="1">
      <c r="B78" s="354"/>
      <c r="C78" s="340" t="s">
        <v>99</v>
      </c>
      <c r="D78" s="341"/>
      <c r="E78" s="341"/>
      <c r="F78" s="342"/>
      <c r="G78" s="125"/>
      <c r="H78" s="126"/>
      <c r="I78" s="159"/>
      <c r="J78" s="127"/>
      <c r="K78" s="128"/>
    </row>
    <row r="79" spans="2:11" ht="30.75" customHeight="1" hidden="1">
      <c r="B79" s="354"/>
      <c r="C79" s="340" t="s">
        <v>100</v>
      </c>
      <c r="D79" s="341"/>
      <c r="E79" s="341"/>
      <c r="F79" s="342"/>
      <c r="G79" s="125"/>
      <c r="H79" s="126"/>
      <c r="I79" s="159"/>
      <c r="J79" s="127"/>
      <c r="K79" s="128"/>
    </row>
    <row r="80" spans="2:11" ht="30.75" customHeight="1" hidden="1">
      <c r="B80" s="354"/>
      <c r="C80" s="340" t="s">
        <v>101</v>
      </c>
      <c r="D80" s="341"/>
      <c r="E80" s="341"/>
      <c r="F80" s="342"/>
      <c r="G80" s="125"/>
      <c r="H80" s="126"/>
      <c r="I80" s="159"/>
      <c r="J80" s="127"/>
      <c r="K80" s="128"/>
    </row>
    <row r="81" spans="2:11" ht="30.75" customHeight="1" hidden="1">
      <c r="B81" s="354"/>
      <c r="C81" s="340" t="s">
        <v>102</v>
      </c>
      <c r="D81" s="341"/>
      <c r="E81" s="341"/>
      <c r="F81" s="342"/>
      <c r="G81" s="125"/>
      <c r="H81" s="126"/>
      <c r="I81" s="159"/>
      <c r="J81" s="127"/>
      <c r="K81" s="128"/>
    </row>
    <row r="82" spans="2:11" ht="30.75" customHeight="1" hidden="1">
      <c r="B82" s="347"/>
      <c r="C82" s="340" t="s">
        <v>103</v>
      </c>
      <c r="D82" s="341"/>
      <c r="E82" s="341"/>
      <c r="F82" s="342"/>
      <c r="G82" s="143"/>
      <c r="H82" s="126"/>
      <c r="I82" s="144"/>
      <c r="J82" s="145"/>
      <c r="K82" s="146"/>
    </row>
    <row r="83" spans="3:11" ht="27" customHeight="1" hidden="1">
      <c r="C83" s="343" t="s">
        <v>104</v>
      </c>
      <c r="D83" s="344"/>
      <c r="E83" s="344"/>
      <c r="F83" s="345"/>
      <c r="G83" s="147">
        <f>SUM(G57:G82)</f>
        <v>0</v>
      </c>
      <c r="H83" s="147">
        <f>SUM(H57:H82)</f>
        <v>0</v>
      </c>
      <c r="I83" s="148" t="e">
        <f>H83*100/G83</f>
        <v>#DIV/0!</v>
      </c>
      <c r="J83" s="147">
        <f>SUM(J57:J82)</f>
        <v>0</v>
      </c>
      <c r="K83" s="148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2024-04-01T10:01:28Z</dcterms:modified>
  <cp:category/>
  <cp:version/>
  <cp:contentType/>
  <cp:contentStatus/>
</cp:coreProperties>
</file>