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  <sheet name="3.7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for10" localSheetId="1">'[3]8'!$X$7</definedName>
    <definedName name="___for10" localSheetId="2">'[3]8'!$X$7</definedName>
    <definedName name="___for10" localSheetId="3">'[3]8'!$X$7</definedName>
    <definedName name="___for10" localSheetId="4">'[3]8'!$X$7</definedName>
    <definedName name="___for10" localSheetId="5">'[3]8'!$X$7</definedName>
    <definedName name="___for10">'[1]8'!$X$7</definedName>
    <definedName name="___for14" localSheetId="1">'[3]12'!$X$7</definedName>
    <definedName name="___for14" localSheetId="2">'[3]12'!$X$7</definedName>
    <definedName name="___for14" localSheetId="3">'[3]12'!$X$7</definedName>
    <definedName name="___for14" localSheetId="4">'[3]12'!$X$7</definedName>
    <definedName name="___for14" localSheetId="5">'[3]12'!$X$7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>#REF!</definedName>
    <definedName name="_for10" localSheetId="1">'[3]8'!$X$7</definedName>
    <definedName name="_for10" localSheetId="2">'[3]8'!$X$7</definedName>
    <definedName name="_for10" localSheetId="3">'[3]8'!$X$7</definedName>
    <definedName name="_for10" localSheetId="4">'[3]8'!$X$7</definedName>
    <definedName name="_for10" localSheetId="5">'[3]8'!$X$7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>#REF!</definedName>
    <definedName name="_for14" localSheetId="1">'[3]12'!$X$7</definedName>
    <definedName name="_for14" localSheetId="2">'[3]12'!$X$7</definedName>
    <definedName name="_for14" localSheetId="3">'[3]12'!$X$7</definedName>
    <definedName name="_for14" localSheetId="4">'[3]12'!$X$7</definedName>
    <definedName name="_for14" localSheetId="5">'[3]12'!$X$7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0" localSheetId="1">'[3]8'!$A$7</definedName>
    <definedName name="data10" localSheetId="2">'[3]8'!$A$7</definedName>
    <definedName name="data10" localSheetId="3">'[3]8'!$A$7</definedName>
    <definedName name="data10" localSheetId="4">'[3]8'!$A$7</definedName>
    <definedName name="data10" localSheetId="5">'[3]8'!$A$7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>#REF!</definedName>
    <definedName name="data14" localSheetId="1">'[3]12'!$A$7</definedName>
    <definedName name="data14" localSheetId="2">'[3]12'!$A$7</definedName>
    <definedName name="data14" localSheetId="3">'[3]12'!$A$7</definedName>
    <definedName name="data14" localSheetId="4">'[3]12'!$A$7</definedName>
    <definedName name="data14" localSheetId="5">'[3]12'!$A$7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>#REF!</definedName>
    <definedName name="data4_1" localSheetId="1">'[3]3.1'!$A$7</definedName>
    <definedName name="data4_1" localSheetId="2">'[3]3.1'!$A$7</definedName>
    <definedName name="data4_1" localSheetId="3">'[3]3.1'!$A$7</definedName>
    <definedName name="data4_1" localSheetId="4">'[3]3.1'!$A$7</definedName>
    <definedName name="data4_1" localSheetId="5">'[3]3.1'!$A$7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>#REF!</definedName>
    <definedName name="for4_1" localSheetId="1">'[3]3.1'!$X$7</definedName>
    <definedName name="for4_1" localSheetId="2">'[3]3.1'!$X$7</definedName>
    <definedName name="for4_1" localSheetId="3">'[3]3.1'!$X$7</definedName>
    <definedName name="for4_1" localSheetId="4">'[3]3.1'!$X$7</definedName>
    <definedName name="for4_1" localSheetId="5">'[3]3.1'!$X$7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>#REF!</definedName>
    <definedName name="note10" localSheetId="1">'[3]8'!$AL$7</definedName>
    <definedName name="note10" localSheetId="2">'[3]8'!$AL$7</definedName>
    <definedName name="note10" localSheetId="3">'[3]8'!$AL$7</definedName>
    <definedName name="note10" localSheetId="4">'[3]8'!$AL$7</definedName>
    <definedName name="note10" localSheetId="5">'[3]8'!$AL$7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>#REF!</definedName>
    <definedName name="note13" localSheetId="1">'[3]11'!$AL$7</definedName>
    <definedName name="note13" localSheetId="2">'[3]11'!$AL$7</definedName>
    <definedName name="note13" localSheetId="3">'[3]11'!$AL$7</definedName>
    <definedName name="note13" localSheetId="4">'[3]11'!$AL$7</definedName>
    <definedName name="note13" localSheetId="5">'[3]11'!$AL$7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>#REF!</definedName>
    <definedName name="note4_1" localSheetId="1">'[3]3.1'!$AL$7</definedName>
    <definedName name="note4_1" localSheetId="2">'[3]3.1'!$AL$7</definedName>
    <definedName name="note4_1" localSheetId="3">'[3]3.1'!$AL$7</definedName>
    <definedName name="note4_1" localSheetId="4">'[3]3.1'!$AL$7</definedName>
    <definedName name="note4_1" localSheetId="5">'[3]3.1'!$AL$7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>#REF!</definedName>
    <definedName name="_xlnm.Print_Titles" localSheetId="0">'summary2024Y'!$8:$10</definedName>
    <definedName name="remark11.3" localSheetId="1">'[3]9.3'!$BJ$7</definedName>
    <definedName name="remark11.3" localSheetId="2">'[3]9.3'!$BJ$7</definedName>
    <definedName name="remark11.3" localSheetId="3">'[3]9.3'!$BJ$7</definedName>
    <definedName name="remark11.3" localSheetId="4">'[3]9.3'!$BJ$7</definedName>
    <definedName name="remark11.3" localSheetId="5">'[3]9.3'!$BJ$7</definedName>
    <definedName name="remark11.3">'[1]9.3'!$BJ$7</definedName>
    <definedName name="remark13" localSheetId="1">'[3]11'!$BJ$7</definedName>
    <definedName name="remark13" localSheetId="2">'[3]11'!$BJ$7</definedName>
    <definedName name="remark13" localSheetId="3">'[3]11'!$BJ$7</definedName>
    <definedName name="remark13" localSheetId="4">'[3]11'!$BJ$7</definedName>
    <definedName name="remark13" localSheetId="5">'[3]11'!$BJ$7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>#REF!</definedName>
    <definedName name="remark14" localSheetId="1">'[3]12'!$BJ$7</definedName>
    <definedName name="remark14" localSheetId="2">'[3]12'!$BJ$7</definedName>
    <definedName name="remark14" localSheetId="3">'[3]12'!$BJ$7</definedName>
    <definedName name="remark14" localSheetId="4">'[3]12'!$BJ$7</definedName>
    <definedName name="remark14" localSheetId="5">'[3]12'!$BJ$7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>#REF!</definedName>
    <definedName name="score10" localSheetId="1">'[3]8'!$M$7</definedName>
    <definedName name="score10" localSheetId="2">'[3]8'!$M$7</definedName>
    <definedName name="score10" localSheetId="3">'[3]8'!$M$7</definedName>
    <definedName name="score10" localSheetId="4">'[3]8'!$M$7</definedName>
    <definedName name="score10" localSheetId="5">'[3]8'!$M$7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>#REF!</definedName>
    <definedName name="score14" localSheetId="1">'[3]12'!$M$7</definedName>
    <definedName name="score14" localSheetId="2">'[3]12'!$M$7</definedName>
    <definedName name="score14" localSheetId="3">'[3]12'!$M$7</definedName>
    <definedName name="score14" localSheetId="4">'[3]12'!$M$7</definedName>
    <definedName name="score14" localSheetId="5">'[3]12'!$M$7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>#REF!</definedName>
    <definedName name="score4_1" localSheetId="1">'[3]3.1'!$M$7</definedName>
    <definedName name="score4_1" localSheetId="2">'[3]3.1'!$M$7</definedName>
    <definedName name="score4_1" localSheetId="3">'[3]3.1'!$M$7</definedName>
    <definedName name="score4_1" localSheetId="4">'[3]3.1'!$M$7</definedName>
    <definedName name="score4_1" localSheetId="5">'[3]3.1'!$M$7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>#REF!</definedName>
    <definedName name="ก" localSheetId="1">#REF!</definedName>
    <definedName name="ก" localSheetId="5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<sst xmlns="http://schemas.openxmlformats.org/spreadsheetml/2006/main" count="279" uniqueCount="159">
  <si>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</si>
  <si>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</si>
  <si>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</si>
  <si>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</si>
  <si>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</si>
  <si>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</si>
  <si>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</si>
  <si>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</si>
  <si>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</si>
  <si>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</si>
  <si>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</si>
  <si>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</si>
  <si>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</si>
  <si>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</si>
  <si>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</si>
  <si>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</si>
  <si>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</si>
  <si>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</si>
  <si>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</si>
  <si>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</si>
  <si>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</si>
  <si>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</si>
  <si>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</si>
  <si>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</si>
  <si>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</si>
  <si>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</si>
  <si>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</si>
  <si>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</si>
  <si>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</si>
  <si>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</si>
  <si>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</si>
  <si>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</si>
  <si>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</si>
  <si>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</si>
  <si>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</si>
  <si>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</si>
  <si>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</si>
  <si>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</si>
  <si>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</si>
  <si>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</si>
  <si>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</si>
  <si>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</si>
  <si>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</si>
  <si>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</si>
  <si>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</si>
  <si>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</si>
  <si>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</si>
  <si>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</si>
  <si>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</si>
  <si>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</si>
  <si>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</si>
  <si>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</si>
  <si>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</si>
  <si>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</si>
  <si>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</si>
  <si>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</si>
  <si>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</si>
  <si>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</si>
  <si>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</si>
  <si>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</si>
  <si>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</si>
  <si>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</si>
  <si>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</si>
  <si>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</si>
  <si>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</si>
  <si>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</si>
  <si>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</si>
  <si>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</si>
  <si>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</si>
  <si>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</si>
  <si>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</si>
  <si>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</si>
  <si>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</si>
  <si>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</si>
  <si>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</si>
  <si>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</si>
  <si>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</si>
  <si>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</si>
  <si>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</si>
  <si>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</si>
  <si>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</si>
  <si>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</si>
  <si>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</si>
  <si>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</si>
  <si>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</si>
  <si>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</si>
  <si>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</si>
  <si>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</si>
  <si>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</si>
  <si>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</si>
  <si>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</si>
  <si>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</si>
  <si>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</si>
  <si>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</si>
  <si>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</si>
  <si>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</si>
  <si>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</si>
  <si>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</si>
  <si>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</si>
  <si>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</si>
  <si>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</si>
  <si>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</si>
  <si>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</si>
  <si>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</si>
  <si>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</si>
  <si>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</si>
  <si>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</si>
  <si>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</si>
  <si>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</si>
  <si>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</si>
  <si>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</si>
  <si>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</si>
  <si>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</si>
  <si>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</si>
  <si>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</si>
  <si>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</si>
  <si>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</si>
  <si>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</si>
  <si>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</si>
  <si>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</si>
  <si>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</si>
  <si>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</si>
  <si>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</si>
  <si>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</si>
  <si>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</si>
  <si>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</si>
  <si>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</si>
  <si>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</si>
  <si>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</si>
  <si>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</si>
  <si>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</si>
  <si>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</si>
  <si>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</si>
  <si>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</si>
  <si>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</si>
  <si>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</si>
  <si>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ระดับความสำเร็จของการจัดทำหลักเกณฑ์การร้องขอความเป็นธรรม
ในคดีอาญาต่ออัยการสูงสุด </t>
  </si>
  <si>
    <t>แต่งตั้งคณะทำงานศึกษาและจัดทำแนวทาง/หลักเกณฑ์การร้องขอความเป็นธรรมในคดีอาญา
ต่ออัยการสูงสุด เพื่อลดปริมาณงานคดีร้องขอความเป็นธรรมในคดีอาญาต่ออัยการสูงสุด</t>
  </si>
  <si>
    <t>จัดประชุมคณะทำงานฯ เพื่อระดมความคิดเห็นระหว่างสำนักงานคดีกิจการอัยการสูงสุดกับหน่วยงาน
ที่เกี่ยวข้อง ได้แก่ สำนักงานวิชาการ สำนักงานคดีอาญา สำนักงานคดีอาญากรุงเทพใต้ 
สำนักงานคดีอาญาธนบุรี สำนักงานคดีอาญาตลิ่งชัน สำนักงานคดีอาญาพระโขนง 
สำนักงานคดีอาญามีนบุรี สำนักงานคดีศาลแขวง และสำนักงานอัยการภาค เป็นต้น</t>
  </si>
  <si>
    <t>นำข้อมูลในระดับคะแนนที่ 2 มาวิเคราะห์ และสรุปผลการประชุมเกี่ยวกับคดีร้องขอความเป็นธรรม 
เพื่อประกอบการยกร่างแนวทาง/หลักเกณฑ์การร้องขอความเป็นธรรมในคดีอาญาต่ออัยการสูงสุด</t>
  </si>
  <si>
    <t>ยกร่างแนวทาง/หลักเกณฑ์การร้องขอความเป็นธรรมในคดีอาญาต่ออัยการสูงสุด ประกอบด้วย นิยาม 
ขอบเขต และวิธีการกลั่นกรองและวินิจฉัยเรื่องร้องขอความเป็นธรรมในคดีอาญาต่ออัยการสูงสุด
อย่างมีประสิทธิภาพ</t>
  </si>
  <si>
    <t xml:space="preserve">นำแนวทาง/หลักเกณฑ์การร้องขอความเป็นธรรมฯ ในระดับคะแนนที่ 4 เสนอต่ออัยการสูงสุด
พิจารณาให้ความเห็นชอบ 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</si>
  <si>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</si>
  <si>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</si>
  <si>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</si>
  <si>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</si>
  <si>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</si>
  <si>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</si>
  <si>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</si>
  <si>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</si>
  <si>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</si>
  <si>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</si>
  <si>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</si>
  <si>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สำนักงานคดีอาญาตลิ่งชัน</t>
  </si>
  <si>
    <t>มิติที่ 3 ด้านประสิทธิภาพของการปฎิบัติราชการ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</si>
  <si>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</si>
  <si>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                        =  1.0000      </t>
  </si>
  <si>
    <t>(N/A (Not Available) หมายถึง อยู่ระหว่างดำเนินการ)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</si>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</sst>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3" applyNumberFormat="0" applyAlignment="0" applyProtection="0"/>
    <xf numFmtId="0" fontId="53" fillId="0" borderId="4" applyNumberFormat="0" applyFill="0" applyAlignment="0" applyProtection="0"/>
    <xf numFmtId="0" fontId="5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4" borderId="2" applyNumberFormat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9" fillId="21" borderId="6" applyNumberFormat="0" applyAlignment="0" applyProtection="0"/>
    <xf numFmtId="0" fontId="0" fillId="33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3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4" fillId="6" borderId="12" xfId="91" applyFont="1" applyFill="1" applyBorder="1" applyAlignment="1" applyProtection="1">
      <alignment vertical="center" shrinkToFit="1"/>
      <protection/>
    </xf>
    <xf numFmtId="1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6" borderId="11" xfId="91" applyNumberFormat="1" applyFont="1" applyFill="1" applyBorder="1" applyAlignment="1" applyProtection="1">
      <alignment horizontal="center" vertical="center" shrinkToFit="1"/>
      <protection/>
    </xf>
    <xf numFmtId="192" fontId="65" fillId="6" borderId="13" xfId="91" applyNumberFormat="1" applyFont="1" applyFill="1" applyBorder="1" applyAlignment="1" applyProtection="1">
      <alignment horizontal="center" vertical="center" shrinkToFit="1"/>
      <protection/>
    </xf>
    <xf numFmtId="192" fontId="64" fillId="6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5" fillId="0" borderId="19" xfId="91" applyFont="1" applyFill="1" applyBorder="1" applyAlignment="1" applyProtection="1">
      <alignment horizontal="right" vertical="center"/>
      <protection/>
    </xf>
    <xf numFmtId="1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20" xfId="91" applyNumberFormat="1" applyFont="1" applyFill="1" applyBorder="1" applyAlignment="1" applyProtection="1">
      <alignment horizontal="center" vertical="center" shrinkToFit="1"/>
      <protection/>
    </xf>
    <xf numFmtId="0" fontId="64" fillId="0" borderId="20" xfId="83" applyNumberFormat="1" applyFont="1" applyFill="1" applyBorder="1" applyAlignment="1" applyProtection="1">
      <alignment horizontal="center" vertical="center" shrinkToFit="1"/>
      <protection/>
    </xf>
    <xf numFmtId="0" fontId="64" fillId="0" borderId="20" xfId="91" applyFont="1" applyFill="1" applyBorder="1" applyAlignment="1" applyProtection="1">
      <alignment vertical="center" shrinkToFit="1"/>
      <protection/>
    </xf>
    <xf numFmtId="192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Fill="1" applyAlignment="1" applyProtection="1">
      <alignment vertical="center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6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6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3" fillId="0" borderId="0" xfId="50" applyFont="1" applyAlignment="1" applyProtection="1">
      <alignment horizontal="left" vertical="center"/>
      <protection/>
    </xf>
    <xf numFmtId="0" fontId="67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8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8" fillId="0" borderId="20" xfId="9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0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83" applyNumberFormat="1" applyFont="1" applyFill="1" applyBorder="1" applyAlignment="1" applyProtection="1">
      <alignment vertical="center" shrinkToFit="1"/>
      <protection/>
    </xf>
    <xf numFmtId="197" fontId="64" fillId="0" borderId="0" xfId="83" applyNumberFormat="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Border="1" applyAlignment="1" applyProtection="1">
      <alignment horizontal="left" vertical="center"/>
      <protection/>
    </xf>
    <xf numFmtId="0" fontId="64" fillId="0" borderId="0" xfId="9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Border="1" applyAlignment="1" applyProtection="1">
      <alignment vertical="center" shrinkToFit="1"/>
      <protection/>
    </xf>
    <xf numFmtId="0" fontId="64" fillId="0" borderId="0" xfId="91" applyFont="1" applyFill="1" applyBorder="1" applyAlignment="1" applyProtection="1">
      <alignment vertical="center"/>
      <protection/>
    </xf>
    <xf numFmtId="0" fontId="64" fillId="0" borderId="0" xfId="91" applyFont="1" applyFill="1" applyBorder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5" fillId="0" borderId="0" xfId="91" applyFont="1" applyFill="1" applyBorder="1" applyAlignment="1" applyProtection="1">
      <alignment vertical="top"/>
      <protection/>
    </xf>
    <xf numFmtId="2" fontId="65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69" fillId="0" borderId="13" xfId="91" applyNumberFormat="1" applyFont="1" applyFill="1" applyBorder="1" applyAlignment="1" applyProtection="1">
      <alignment horizontal="center" vertical="top" shrinkToFit="1"/>
      <protection/>
    </xf>
    <xf numFmtId="0" fontId="69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7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3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7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horizontal="left" vertical="center" wrapText="1" readingOrder="1"/>
      <protection/>
    </xf>
    <xf numFmtId="0" fontId="67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7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5" fillId="0" borderId="0" xfId="91" applyNumberFormat="1" applyFont="1" applyFill="1" applyBorder="1" applyAlignment="1" applyProtection="1">
      <alignment horizontal="left" vertical="center"/>
      <protection/>
    </xf>
    <xf numFmtId="0" fontId="63" fillId="0" borderId="0" xfId="91" applyNumberFormat="1" applyFont="1" applyFill="1" applyBorder="1" applyAlignment="1" applyProtection="1">
      <alignment horizontal="center" vertical="center"/>
      <protection/>
    </xf>
    <xf numFmtId="0" fontId="71" fillId="0" borderId="0" xfId="91" applyNumberFormat="1" applyFont="1" applyFill="1" applyBorder="1" applyAlignment="1" applyProtection="1">
      <alignment horizontal="center" vertical="center"/>
      <protection/>
    </xf>
    <xf numFmtId="0" fontId="72" fillId="0" borderId="0" xfId="91" applyNumberFormat="1" applyFont="1" applyFill="1" applyBorder="1" applyAlignment="1" applyProtection="1">
      <alignment horizontal="center" vertical="center"/>
      <protection/>
    </xf>
    <xf numFmtId="0" fontId="73" fillId="0" borderId="0" xfId="91" applyNumberFormat="1" applyFont="1" applyFill="1" applyBorder="1" applyAlignment="1" applyProtection="1">
      <alignment horizontal="center" vertical="center"/>
      <protection/>
    </xf>
    <xf numFmtId="0" fontId="74" fillId="0" borderId="0" xfId="91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5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20" xfId="83" applyNumberFormat="1" applyFont="1" applyFill="1" applyBorder="1" applyAlignment="1" applyProtection="1">
      <alignment horizontal="center" vertical="center" shrinkToFit="1"/>
      <protection/>
    </xf>
    <xf numFmtId="192" fontId="65" fillId="0" borderId="19" xfId="83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75" fillId="6" borderId="13" xfId="91" applyFont="1" applyFill="1" applyBorder="1" applyAlignment="1" applyProtection="1">
      <alignment horizontal="left" vertical="center" wrapText="1"/>
      <protection/>
    </xf>
    <xf numFmtId="0" fontId="75" fillId="6" borderId="12" xfId="91" applyFont="1" applyFill="1" applyBorder="1" applyAlignment="1" applyProtection="1">
      <alignment horizontal="left" vertical="center" wrapTex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6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9" xfId="91" applyFont="1" applyFill="1" applyBorder="1" applyAlignment="1" applyProtection="1">
      <alignment horizontal="center" vertical="center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top" wrapText="1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5" fillId="0" borderId="13" xfId="0" applyFont="1" applyBorder="1" applyAlignment="1" applyProtection="1">
      <alignment horizontal="left" vertical="center"/>
      <protection/>
    </xf>
    <xf numFmtId="0" fontId="65" fillId="0" borderId="21" xfId="0" applyFont="1" applyBorder="1" applyAlignment="1" applyProtection="1">
      <alignment horizontal="left" vertical="center"/>
      <protection/>
    </xf>
    <xf numFmtId="0" fontId="65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shrinkToFit="1"/>
      <protection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4" fillId="39" borderId="11" xfId="0" applyFont="1" applyFill="1" applyBorder="1" applyAlignment="1" applyProtection="1">
      <alignment horizontal="left" vertical="center" wrapText="1"/>
      <protection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6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21</xdr:row>
      <xdr:rowOff>47625</xdr:rowOff>
    </xdr:from>
    <xdr:to>
      <xdr:col>1</xdr:col>
      <xdr:colOff>876300</xdr:colOff>
      <xdr:row>27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8172450"/>
          <a:ext cx="219075" cy="1733550"/>
          <a:chOff x="1244112" y="56769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253957" y="56769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253957" y="59820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253957" y="62876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244112" y="65928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244112" y="68884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244112" y="71940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  <sheetDataSet>
      <sheetData sheetId="0">
        <row r="12">
          <cell r="B12" t="str">
    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R6" sqref="R6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303" t="s">
        <v>28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20.25">
      <c r="A2" s="98"/>
      <c r="B2" s="84"/>
      <c r="C2" s="303" t="s">
        <v>151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ht="15.75" customHeight="1" thickBot="1">
      <c r="N3" s="89"/>
    </row>
    <row r="4" spans="1:14" ht="24" customHeight="1" thickTop="1">
      <c r="A4" s="309" t="s">
        <v>108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1"/>
    </row>
    <row r="5" spans="1:14" ht="24" customHeight="1">
      <c r="A5" s="300" t="s">
        <v>150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2"/>
    </row>
    <row r="6" spans="1:14" ht="24" customHeight="1" thickBot="1">
      <c r="A6" s="312" t="s">
        <v>153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4"/>
    </row>
    <row r="7" spans="1:14" ht="18" customHeight="1" thickTop="1">
      <c r="A7" s="100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</row>
    <row r="8" spans="1:14" s="16" customFormat="1" ht="20.25">
      <c r="A8" s="284" t="s">
        <v>19</v>
      </c>
      <c r="B8" s="284"/>
      <c r="C8" s="293" t="s">
        <v>35</v>
      </c>
      <c r="D8" s="285" t="s">
        <v>18</v>
      </c>
      <c r="E8" s="285" t="s">
        <v>42</v>
      </c>
      <c r="F8" s="1" t="s">
        <v>6</v>
      </c>
      <c r="G8" s="15"/>
      <c r="H8" s="15"/>
      <c r="I8" s="15"/>
      <c r="J8" s="15"/>
      <c r="K8" s="306" t="s">
        <v>2</v>
      </c>
      <c r="L8" s="307"/>
      <c r="M8" s="307"/>
      <c r="N8" s="308"/>
    </row>
    <row r="9" spans="1:14" s="16" customFormat="1" ht="17.25" customHeight="1">
      <c r="A9" s="284"/>
      <c r="B9" s="284"/>
      <c r="C9" s="294"/>
      <c r="D9" s="296"/>
      <c r="E9" s="286"/>
      <c r="F9" s="288">
        <v>1</v>
      </c>
      <c r="G9" s="288">
        <v>2</v>
      </c>
      <c r="H9" s="288">
        <v>3</v>
      </c>
      <c r="I9" s="288">
        <v>4</v>
      </c>
      <c r="J9" s="288">
        <v>5</v>
      </c>
      <c r="K9" s="90" t="s">
        <v>20</v>
      </c>
      <c r="L9" s="91" t="s">
        <v>33</v>
      </c>
      <c r="M9" s="304" t="s">
        <v>48</v>
      </c>
      <c r="N9" s="92" t="s">
        <v>21</v>
      </c>
    </row>
    <row r="10" spans="1:14" s="16" customFormat="1" ht="21.75" customHeight="1">
      <c r="A10" s="284"/>
      <c r="B10" s="284"/>
      <c r="C10" s="295"/>
      <c r="D10" s="297"/>
      <c r="E10" s="287"/>
      <c r="F10" s="289"/>
      <c r="G10" s="289"/>
      <c r="H10" s="289"/>
      <c r="I10" s="289"/>
      <c r="J10" s="289"/>
      <c r="K10" s="93" t="s">
        <v>22</v>
      </c>
      <c r="L10" s="94" t="s">
        <v>23</v>
      </c>
      <c r="M10" s="305"/>
      <c r="N10" s="95" t="s">
        <v>24</v>
      </c>
    </row>
    <row r="11" spans="1:14" s="22" customFormat="1" ht="24.75" customHeight="1">
      <c r="A11" s="282" t="s">
        <v>49</v>
      </c>
      <c r="B11" s="283"/>
      <c r="C11" s="17"/>
      <c r="D11" s="18">
        <f>SUM(D12:D12)</f>
        <v>10</v>
      </c>
      <c r="E11" s="121">
        <f>SUM(E12:E12)</f>
        <v>30.303030303030305</v>
      </c>
      <c r="F11" s="19"/>
      <c r="G11" s="19"/>
      <c r="H11" s="19"/>
      <c r="I11" s="19"/>
      <c r="J11" s="19"/>
      <c r="K11" s="19"/>
      <c r="L11" s="20" t="e">
        <f>SUM(N12:N12)*E19/E11</f>
        <v>#DIV/0!</v>
      </c>
      <c r="M11" s="122" t="e">
        <f aca="true" t="shared" si="0" ref="M11:M18">L11</f>
        <v>#DIV/0!</v>
      </c>
      <c r="N11" s="21"/>
    </row>
    <row r="12" spans="1:14" s="35" customFormat="1" ht="65.25" customHeight="1">
      <c r="A12" s="125">
        <v>1.1</v>
      </c>
      <c r="B12" s="126" t="s">
        <v>107</v>
      </c>
      <c r="C12" s="30" t="s">
        <v>152</v>
      </c>
      <c r="D12" s="31">
        <v>10</v>
      </c>
      <c r="E12" s="32">
        <f>D12*100/D19</f>
        <v>30.303030303030305</v>
      </c>
      <c r="F12" s="29">
        <v>60</v>
      </c>
      <c r="G12" s="29">
        <v>65</v>
      </c>
      <c r="H12" s="29">
        <v>70</v>
      </c>
      <c r="I12" s="29">
        <v>75</v>
      </c>
      <c r="J12" s="29">
        <v>80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E12*L12/E19</f>
        <v>#DIV/0!</v>
      </c>
    </row>
    <row r="13" spans="1:14" s="22" customFormat="1" ht="24.75" customHeight="1">
      <c r="A13" s="298" t="s">
        <v>149</v>
      </c>
      <c r="B13" s="299"/>
      <c r="C13" s="17"/>
      <c r="D13" s="18">
        <f>SUM(D14)</f>
        <v>5</v>
      </c>
      <c r="E13" s="121">
        <f>SUM(E14)</f>
        <v>15.151515151515152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22" t="e">
        <f t="shared" si="0"/>
        <v>#DIV/0!</v>
      </c>
      <c r="N13" s="21"/>
    </row>
    <row r="14" spans="1:18" ht="63" customHeight="1">
      <c r="A14" s="101">
        <v>2.2</v>
      </c>
      <c r="B14" s="86" t="s">
        <v>110</v>
      </c>
      <c r="C14" s="26" t="s">
        <v>152</v>
      </c>
      <c r="D14" s="27">
        <v>5</v>
      </c>
      <c r="E14" s="23">
        <f>D14*100/D19</f>
        <v>15.151515151515152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6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98" t="s">
        <v>154</v>
      </c>
      <c r="B15" s="299"/>
      <c r="C15" s="17"/>
      <c r="D15" s="18">
        <f>SUM(D16:D18)</f>
        <v>18</v>
      </c>
      <c r="E15" s="121">
        <f>SUM(E16:E18)</f>
        <v>54.54545454545455</v>
      </c>
      <c r="F15" s="19"/>
      <c r="G15" s="19"/>
      <c r="H15" s="19"/>
      <c r="I15" s="19"/>
      <c r="J15" s="19"/>
      <c r="K15" s="19"/>
      <c r="L15" s="20" t="e">
        <f>SUM(N16:N17)*E19/E15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106</v>
      </c>
      <c r="C16" s="26" t="s">
        <v>25</v>
      </c>
      <c r="D16" s="27">
        <v>10</v>
      </c>
      <c r="E16" s="23">
        <f>D16*100/D19</f>
        <v>30.303030303030305</v>
      </c>
      <c r="F16" s="28">
        <v>94</v>
      </c>
      <c r="G16" s="28">
        <v>95</v>
      </c>
      <c r="H16" s="28">
        <v>96</v>
      </c>
      <c r="I16" s="28">
        <v>97</v>
      </c>
      <c r="J16" s="28">
        <v>98</v>
      </c>
      <c r="K16" s="23" t="e">
        <f>'3.1'!D3</f>
        <v>#DIV/0!</v>
      </c>
      <c r="L16" s="24" t="e">
        <f>'3.1'!D5</f>
        <v>#DIV/0!</v>
      </c>
      <c r="M16" s="156" t="e">
        <f t="shared" si="0"/>
        <v>#DIV/0!</v>
      </c>
      <c r="N16" s="25" t="e">
        <f>E16*L16/E19</f>
        <v>#DIV/0!</v>
      </c>
      <c r="R16" s="35"/>
    </row>
    <row r="17" spans="1:14" s="35" customFormat="1" ht="47.25" customHeight="1">
      <c r="A17" s="165">
        <v>3.3</v>
      </c>
      <c r="B17" s="157" t="s">
        <v>73</v>
      </c>
      <c r="C17" s="158" t="s">
        <v>25</v>
      </c>
      <c r="D17" s="159">
        <v>5</v>
      </c>
      <c r="E17" s="160">
        <f>D17*100/D19</f>
        <v>15.151515151515152</v>
      </c>
      <c r="F17" s="161">
        <v>40</v>
      </c>
      <c r="G17" s="161">
        <v>50</v>
      </c>
      <c r="H17" s="161">
        <v>60</v>
      </c>
      <c r="I17" s="161">
        <v>70</v>
      </c>
      <c r="J17" s="161">
        <v>80</v>
      </c>
      <c r="K17" s="160" t="e">
        <f>'3.3'!D3</f>
        <v>#DIV/0!</v>
      </c>
      <c r="L17" s="162" t="e">
        <f>'3.3'!D5</f>
        <v>#DIV/0!</v>
      </c>
      <c r="M17" s="163" t="e">
        <f t="shared" si="0"/>
        <v>#DIV/0!</v>
      </c>
      <c r="N17" s="164" t="e">
        <f>E17*L17/E19</f>
        <v>#DIV/0!</v>
      </c>
    </row>
    <row r="18" spans="1:14" s="35" customFormat="1" ht="47.25" customHeight="1">
      <c r="A18" s="165">
        <v>3.7</v>
      </c>
      <c r="B18" s="157" t="s">
        <v>136</v>
      </c>
      <c r="C18" s="158" t="s">
        <v>152</v>
      </c>
      <c r="D18" s="159">
        <v>3</v>
      </c>
      <c r="E18" s="160">
        <f>D18*100/D19</f>
        <v>9.090909090909092</v>
      </c>
      <c r="F18" s="161">
        <v>1</v>
      </c>
      <c r="G18" s="161">
        <v>2</v>
      </c>
      <c r="H18" s="161">
        <v>3</v>
      </c>
      <c r="I18" s="161">
        <v>4</v>
      </c>
      <c r="J18" s="161">
        <v>5</v>
      </c>
      <c r="K18" s="160">
        <f>'3.7'!D3</f>
        <v>0</v>
      </c>
      <c r="L18" s="162">
        <f>'3.7'!D5</f>
        <v>0</v>
      </c>
      <c r="M18" s="163">
        <f t="shared" si="0"/>
        <v>0</v>
      </c>
      <c r="N18" s="164" t="e">
        <f>E18*L18/E20</f>
        <v>#DIV/0!</v>
      </c>
    </row>
    <row r="19" spans="1:14" s="42" customFormat="1" ht="26.25" customHeight="1">
      <c r="A19" s="102"/>
      <c r="B19" s="87"/>
      <c r="C19" s="36" t="s">
        <v>26</v>
      </c>
      <c r="D19" s="37">
        <f>SUM(D15+D11+D13)</f>
        <v>33</v>
      </c>
      <c r="E19" s="37">
        <f>E15+E11+E13</f>
        <v>100</v>
      </c>
      <c r="F19" s="38"/>
      <c r="G19" s="38"/>
      <c r="H19" s="38"/>
      <c r="I19" s="39"/>
      <c r="J19" s="39"/>
      <c r="K19" s="40"/>
      <c r="L19" s="290" t="s">
        <v>27</v>
      </c>
      <c r="M19" s="291"/>
      <c r="N19" s="41" t="e">
        <f>SUM(N11:N17)</f>
        <v>#DIV/0!</v>
      </c>
    </row>
    <row r="20" spans="1:14" s="42" customFormat="1" ht="24" customHeight="1">
      <c r="A20" s="103"/>
      <c r="B20" s="120" t="s">
        <v>109</v>
      </c>
      <c r="C20" s="104"/>
      <c r="D20" s="104"/>
      <c r="E20" s="104"/>
      <c r="F20" s="105"/>
      <c r="G20" s="105"/>
      <c r="H20" s="105"/>
      <c r="I20" s="106"/>
      <c r="J20" s="106"/>
      <c r="K20" s="107"/>
      <c r="L20" s="108"/>
      <c r="M20" s="111"/>
      <c r="N20" s="43"/>
    </row>
    <row r="21" spans="1:14" s="42" customFormat="1" ht="24" customHeight="1">
      <c r="A21" s="103"/>
      <c r="B21" s="119" t="s">
        <v>36</v>
      </c>
      <c r="C21" s="112"/>
      <c r="D21" s="112"/>
      <c r="E21" s="112"/>
      <c r="F21" s="105"/>
      <c r="G21" s="105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63" t="s">
        <v>156</v>
      </c>
      <c r="C22" s="115" t="s">
        <v>157</v>
      </c>
      <c r="D22" s="116"/>
      <c r="E22" s="116"/>
      <c r="F22" s="117"/>
      <c r="G22" s="110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264" t="s">
        <v>43</v>
      </c>
      <c r="C23" s="115" t="s">
        <v>37</v>
      </c>
      <c r="D23" s="116"/>
      <c r="E23" s="117"/>
      <c r="F23" s="117"/>
      <c r="G23" s="117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65" t="s">
        <v>44</v>
      </c>
      <c r="C24" s="118" t="s">
        <v>38</v>
      </c>
      <c r="D24" s="117"/>
      <c r="E24" s="110"/>
      <c r="F24" s="110"/>
      <c r="G24" s="110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66" t="s">
        <v>45</v>
      </c>
      <c r="C25" s="109" t="s">
        <v>39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267" t="s">
        <v>46</v>
      </c>
      <c r="C26" s="109" t="s">
        <v>41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2:14" ht="20.25">
      <c r="B27" s="268" t="s">
        <v>47</v>
      </c>
      <c r="C27" s="109" t="s">
        <v>40</v>
      </c>
      <c r="D27" s="110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</sheetData>
  <sheetProtection password="DF4A" sheet="1"/>
  <mergeCells count="21">
    <mergeCell ref="A6:N6"/>
    <mergeCell ref="A13:B13"/>
    <mergeCell ref="A5:N5"/>
    <mergeCell ref="H9:H10"/>
    <mergeCell ref="F9:F10"/>
    <mergeCell ref="C1:N1"/>
    <mergeCell ref="C2:N2"/>
    <mergeCell ref="M9:M10"/>
    <mergeCell ref="K8:N8"/>
    <mergeCell ref="A4:N4"/>
    <mergeCell ref="I9:I10"/>
    <mergeCell ref="A11:B11"/>
    <mergeCell ref="A8:B10"/>
    <mergeCell ref="E8:E10"/>
    <mergeCell ref="J9:J10"/>
    <mergeCell ref="L19:M19"/>
    <mergeCell ref="B7:N7"/>
    <mergeCell ref="C8:C10"/>
    <mergeCell ref="D8:D10"/>
    <mergeCell ref="A15:B15"/>
    <mergeCell ref="G9:G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4" operator="between" stopIfTrue="1">
      <formula>2</formula>
      <formula>2.9999</formula>
    </cfRule>
    <cfRule type="cellIs" priority="50" dxfId="25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4" operator="between" stopIfTrue="1">
      <formula>2</formula>
      <formula>2.9999</formula>
    </cfRule>
    <cfRule type="cellIs" priority="45" dxfId="25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4" operator="between" stopIfTrue="1">
      <formula>2</formula>
      <formula>2.9999</formula>
    </cfRule>
    <cfRule type="cellIs" priority="40" dxfId="25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4" operator="between" stopIfTrue="1">
      <formula>2</formula>
      <formula>2.9999</formula>
    </cfRule>
    <cfRule type="cellIs" priority="10" dxfId="25" operator="between" stopIfTrue="1">
      <formula>1</formula>
      <formula>1.9999</formula>
    </cfRule>
  </conditionalFormatting>
  <conditionalFormatting sqref="M18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P10" sqref="P10"/>
    </sheetView>
  </sheetViews>
  <sheetFormatPr defaultColWidth="7.00390625" defaultRowHeight="15"/>
  <cols>
    <col min="1" max="1" width="8.28125" style="217" customWidth="1"/>
    <col min="2" max="2" width="8.57421875" style="217" customWidth="1"/>
    <col min="3" max="3" width="2.421875" style="217" customWidth="1"/>
    <col min="4" max="4" width="11.57421875" style="217" customWidth="1"/>
    <col min="5" max="5" width="10.8515625" style="217" customWidth="1"/>
    <col min="6" max="10" width="10.421875" style="217" customWidth="1"/>
    <col min="11" max="11" width="14.8515625" style="217" customWidth="1"/>
    <col min="12" max="13" width="13.140625" style="217" customWidth="1"/>
    <col min="14" max="14" width="8.421875" style="217" customWidth="1"/>
    <col min="15" max="15" width="6.57421875" style="217" customWidth="1"/>
    <col min="16" max="16" width="11.57421875" style="217" customWidth="1"/>
    <col min="17" max="17" width="10.00390625" style="217" customWidth="1"/>
    <col min="18" max="18" width="8.421875" style="217" customWidth="1"/>
    <col min="19" max="19" width="10.421875" style="217" customWidth="1"/>
    <col min="20" max="20" width="15.421875" style="217" customWidth="1"/>
    <col min="21" max="21" width="8.421875" style="217" customWidth="1"/>
    <col min="22" max="16384" width="7.00390625" style="217" customWidth="1"/>
  </cols>
  <sheetData>
    <row r="1" spans="1:19" s="173" customFormat="1" ht="30" customHeight="1">
      <c r="A1" s="168" t="s">
        <v>111</v>
      </c>
      <c r="B1" s="169">
        <v>1.1</v>
      </c>
      <c r="C1" s="170" t="s">
        <v>0</v>
      </c>
      <c r="D1" s="329" t="str">
        <f>'[2]summary2024Y'!B12</f>
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172"/>
    </row>
    <row r="2" spans="1:4" s="173" customFormat="1" ht="24.75" customHeight="1">
      <c r="A2" s="331" t="s">
        <v>1</v>
      </c>
      <c r="B2" s="332"/>
      <c r="C2" s="170" t="s">
        <v>0</v>
      </c>
      <c r="D2" s="174">
        <v>10</v>
      </c>
    </row>
    <row r="3" spans="1:9" s="173" customFormat="1" ht="24.75" customHeight="1">
      <c r="A3" s="331" t="s">
        <v>2</v>
      </c>
      <c r="B3" s="332"/>
      <c r="C3" s="175" t="s">
        <v>0</v>
      </c>
      <c r="D3" s="176" t="e">
        <f>IF(E5=1,"N/A",M12)</f>
        <v>#DIV/0!</v>
      </c>
      <c r="E3" s="177"/>
      <c r="F3" s="177"/>
      <c r="G3" s="177"/>
      <c r="H3" s="177"/>
      <c r="I3" s="177"/>
    </row>
    <row r="4" spans="1:9" s="173" customFormat="1" ht="24.75" customHeight="1">
      <c r="A4" s="331" t="s">
        <v>3</v>
      </c>
      <c r="B4" s="332"/>
      <c r="C4" s="175" t="s">
        <v>0</v>
      </c>
      <c r="D4" s="178" t="e">
        <f>IF(D5="N/A","N/A",IF(D5&gt;=4.5,"ดีมาก",IF(D5&gt;=3.5,"ดี",IF(D5&gt;=2.5,"ปานกลาง",IF(D5&gt;=1.5,"ต่ำ","ต่ำมาก")))))</f>
        <v>#DIV/0!</v>
      </c>
      <c r="E4" s="177"/>
      <c r="F4" s="177"/>
      <c r="G4" s="177"/>
      <c r="H4" s="177"/>
      <c r="I4" s="177"/>
    </row>
    <row r="5" spans="1:9" s="173" customFormat="1" ht="24.75" customHeight="1">
      <c r="A5" s="331" t="s">
        <v>4</v>
      </c>
      <c r="B5" s="332"/>
      <c r="C5" s="175" t="s">
        <v>0</v>
      </c>
      <c r="D5" s="179" t="e">
        <f>IF(E5=1,1,IF(COUNTBLANK(M9:M10)=6,0,M12))</f>
        <v>#DIV/0!</v>
      </c>
      <c r="E5" s="274"/>
      <c r="F5" s="180" t="s">
        <v>5</v>
      </c>
      <c r="G5" s="183"/>
      <c r="H5" s="183"/>
      <c r="I5" s="183"/>
    </row>
    <row r="6" spans="1:10" s="173" customFormat="1" ht="22.5" customHeight="1">
      <c r="A6" s="171"/>
      <c r="B6" s="171"/>
      <c r="C6" s="181"/>
      <c r="D6" s="182"/>
      <c r="E6" s="183"/>
      <c r="F6" s="183"/>
      <c r="G6" s="183"/>
      <c r="H6" s="183"/>
      <c r="I6" s="183"/>
      <c r="J6" s="180"/>
    </row>
    <row r="7" spans="6:11" s="173" customFormat="1" ht="22.5" customHeight="1">
      <c r="F7" s="333" t="s">
        <v>6</v>
      </c>
      <c r="G7" s="333"/>
      <c r="H7" s="333"/>
      <c r="I7" s="333"/>
      <c r="J7" s="333"/>
      <c r="K7" s="184"/>
    </row>
    <row r="8" spans="2:13" s="173" customFormat="1" ht="22.5" customHeight="1">
      <c r="B8" s="269" t="s">
        <v>51</v>
      </c>
      <c r="C8" s="323" t="s">
        <v>112</v>
      </c>
      <c r="D8" s="324"/>
      <c r="E8" s="185" t="s">
        <v>113</v>
      </c>
      <c r="F8" s="269" t="s">
        <v>9</v>
      </c>
      <c r="G8" s="269" t="s">
        <v>10</v>
      </c>
      <c r="H8" s="269" t="s">
        <v>11</v>
      </c>
      <c r="I8" s="269" t="s">
        <v>12</v>
      </c>
      <c r="J8" s="269" t="s">
        <v>13</v>
      </c>
      <c r="K8" s="186" t="s">
        <v>114</v>
      </c>
      <c r="L8" s="325" t="s">
        <v>115</v>
      </c>
      <c r="M8" s="326"/>
    </row>
    <row r="9" spans="2:20" s="173" customFormat="1" ht="30.75" customHeight="1">
      <c r="B9" s="187">
        <v>1</v>
      </c>
      <c r="C9" s="327" t="s">
        <v>116</v>
      </c>
      <c r="D9" s="328"/>
      <c r="E9" s="188">
        <v>60</v>
      </c>
      <c r="F9" s="189">
        <v>60</v>
      </c>
      <c r="G9" s="189">
        <v>65</v>
      </c>
      <c r="H9" s="188">
        <v>70</v>
      </c>
      <c r="I9" s="188">
        <v>75</v>
      </c>
      <c r="J9" s="188">
        <v>80</v>
      </c>
      <c r="K9" s="190" t="e">
        <f>L18</f>
        <v>#DIV/0!</v>
      </c>
      <c r="L9" s="191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2" t="e">
        <f>L9*E9/100</f>
        <v>#DIV/0!</v>
      </c>
      <c r="T9" s="193"/>
    </row>
    <row r="10" spans="2:20" s="173" customFormat="1" ht="30.75" customHeight="1">
      <c r="B10" s="187">
        <v>2</v>
      </c>
      <c r="C10" s="327" t="s">
        <v>117</v>
      </c>
      <c r="D10" s="328"/>
      <c r="E10" s="188">
        <v>20</v>
      </c>
      <c r="F10" s="189">
        <v>50</v>
      </c>
      <c r="G10" s="189">
        <v>55</v>
      </c>
      <c r="H10" s="188">
        <v>60</v>
      </c>
      <c r="I10" s="188">
        <v>65</v>
      </c>
      <c r="J10" s="188">
        <v>70</v>
      </c>
      <c r="K10" s="190" t="e">
        <f>L24</f>
        <v>#DIV/0!</v>
      </c>
      <c r="L10" s="191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2" t="e">
        <f>+L10*E10/100</f>
        <v>#DIV/0!</v>
      </c>
      <c r="T10" s="193"/>
    </row>
    <row r="11" spans="2:20" s="173" customFormat="1" ht="30.75" customHeight="1">
      <c r="B11" s="187">
        <v>3</v>
      </c>
      <c r="C11" s="327" t="s">
        <v>118</v>
      </c>
      <c r="D11" s="328"/>
      <c r="E11" s="188">
        <v>20</v>
      </c>
      <c r="F11" s="189">
        <v>60</v>
      </c>
      <c r="G11" s="189">
        <v>65</v>
      </c>
      <c r="H11" s="188">
        <v>70</v>
      </c>
      <c r="I11" s="188">
        <v>75</v>
      </c>
      <c r="J11" s="188">
        <v>80</v>
      </c>
      <c r="K11" s="190" t="e">
        <f>L30</f>
        <v>#DIV/0!</v>
      </c>
      <c r="L11" s="191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2" t="e">
        <f>+L11*E11/100</f>
        <v>#DIV/0!</v>
      </c>
      <c r="T11" s="193"/>
    </row>
    <row r="12" spans="5:13" s="173" customFormat="1" ht="26.25" customHeight="1">
      <c r="E12" s="194">
        <v>100</v>
      </c>
      <c r="F12" s="195"/>
      <c r="G12" s="195"/>
      <c r="H12" s="196"/>
      <c r="I12" s="197"/>
      <c r="J12" s="197"/>
      <c r="K12" s="198"/>
      <c r="L12" s="199"/>
      <c r="M12" s="200" t="e">
        <f>SUM(M9:M11)</f>
        <v>#DIV/0!</v>
      </c>
    </row>
    <row r="13" spans="10:11" s="201" customFormat="1" ht="24" customHeight="1">
      <c r="J13" s="202"/>
      <c r="K13" s="203"/>
    </row>
    <row r="14" spans="1:16" s="173" customFormat="1" ht="29.25" customHeight="1">
      <c r="A14" s="321" t="s">
        <v>119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</row>
    <row r="15" spans="1:11" s="201" customFormat="1" ht="24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3"/>
    </row>
    <row r="16" spans="1:13" s="173" customFormat="1" ht="49.5" customHeight="1">
      <c r="A16" s="205"/>
      <c r="B16" s="205"/>
      <c r="C16" s="318" t="s">
        <v>120</v>
      </c>
      <c r="D16" s="318"/>
      <c r="E16" s="318"/>
      <c r="F16" s="318"/>
      <c r="G16" s="318"/>
      <c r="H16" s="318"/>
      <c r="I16" s="318"/>
      <c r="J16" s="318"/>
      <c r="K16" s="318"/>
      <c r="L16" s="275"/>
      <c r="M16" s="180" t="s">
        <v>8</v>
      </c>
    </row>
    <row r="17" spans="1:13" s="173" customFormat="1" ht="49.5" customHeight="1">
      <c r="A17" s="205"/>
      <c r="B17" s="205"/>
      <c r="C17" s="318" t="s">
        <v>121</v>
      </c>
      <c r="D17" s="318"/>
      <c r="E17" s="318"/>
      <c r="F17" s="318"/>
      <c r="G17" s="318"/>
      <c r="H17" s="318"/>
      <c r="I17" s="318"/>
      <c r="J17" s="318"/>
      <c r="K17" s="318"/>
      <c r="L17" s="275"/>
      <c r="M17" s="180" t="s">
        <v>8</v>
      </c>
    </row>
    <row r="18" spans="1:12" s="173" customFormat="1" ht="49.5" customHeight="1">
      <c r="A18" s="205"/>
      <c r="B18" s="205"/>
      <c r="C18" s="318" t="s">
        <v>122</v>
      </c>
      <c r="D18" s="318"/>
      <c r="E18" s="318"/>
      <c r="F18" s="318"/>
      <c r="G18" s="318"/>
      <c r="H18" s="318"/>
      <c r="I18" s="318"/>
      <c r="J18" s="318"/>
      <c r="K18" s="318"/>
      <c r="L18" s="206" t="e">
        <f>L17*100/L16</f>
        <v>#DIV/0!</v>
      </c>
    </row>
    <row r="19" spans="1:11" s="201" customFormat="1" ht="24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3"/>
    </row>
    <row r="20" spans="1:18" s="207" customFormat="1" ht="30" customHeight="1">
      <c r="A20" s="321" t="s">
        <v>123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R20" s="208"/>
    </row>
    <row r="21" spans="4:18" s="209" customFormat="1" ht="24" customHeight="1"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2"/>
      <c r="O21" s="180"/>
      <c r="R21" s="213"/>
    </row>
    <row r="22" spans="3:18" s="207" customFormat="1" ht="48" customHeight="1">
      <c r="C22" s="318" t="s">
        <v>124</v>
      </c>
      <c r="D22" s="318"/>
      <c r="E22" s="318"/>
      <c r="F22" s="318"/>
      <c r="G22" s="318"/>
      <c r="H22" s="318"/>
      <c r="I22" s="318"/>
      <c r="J22" s="318"/>
      <c r="K22" s="318"/>
      <c r="L22" s="276"/>
      <c r="M22" s="180" t="s">
        <v>8</v>
      </c>
      <c r="N22" s="212"/>
      <c r="O22" s="180"/>
      <c r="R22" s="208"/>
    </row>
    <row r="23" spans="1:13" s="173" customFormat="1" ht="48" customHeight="1">
      <c r="A23" s="205"/>
      <c r="B23" s="205"/>
      <c r="C23" s="318" t="s">
        <v>125</v>
      </c>
      <c r="D23" s="318"/>
      <c r="E23" s="318"/>
      <c r="F23" s="318"/>
      <c r="G23" s="318"/>
      <c r="H23" s="318"/>
      <c r="I23" s="318"/>
      <c r="J23" s="318"/>
      <c r="K23" s="318"/>
      <c r="L23" s="276"/>
      <c r="M23" s="180" t="s">
        <v>8</v>
      </c>
    </row>
    <row r="24" spans="3:18" s="207" customFormat="1" ht="48" customHeight="1">
      <c r="C24" s="318" t="s">
        <v>126</v>
      </c>
      <c r="D24" s="318"/>
      <c r="E24" s="318"/>
      <c r="F24" s="318"/>
      <c r="G24" s="318"/>
      <c r="H24" s="318"/>
      <c r="I24" s="318"/>
      <c r="J24" s="318"/>
      <c r="K24" s="318"/>
      <c r="L24" s="206" t="e">
        <f>L23*100/L22</f>
        <v>#DIV/0!</v>
      </c>
      <c r="M24" s="214"/>
      <c r="N24" s="212"/>
      <c r="O24" s="180"/>
      <c r="R24" s="208"/>
    </row>
    <row r="25" spans="4:18" s="209" customFormat="1" ht="24" customHeight="1"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212"/>
      <c r="O25" s="180"/>
      <c r="R25" s="213"/>
    </row>
    <row r="26" spans="1:18" s="207" customFormat="1" ht="27.75" customHeight="1">
      <c r="A26" s="319" t="s">
        <v>127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R26" s="208"/>
    </row>
    <row r="27" spans="4:18" s="209" customFormat="1" ht="24" customHeight="1">
      <c r="D27" s="210"/>
      <c r="E27" s="210"/>
      <c r="F27" s="210"/>
      <c r="G27" s="210"/>
      <c r="H27" s="210"/>
      <c r="I27" s="210"/>
      <c r="J27" s="210"/>
      <c r="K27" s="210"/>
      <c r="L27" s="210"/>
      <c r="M27" s="211"/>
      <c r="N27" s="212"/>
      <c r="O27" s="180"/>
      <c r="R27" s="213"/>
    </row>
    <row r="28" spans="3:18" s="207" customFormat="1" ht="45" customHeight="1">
      <c r="C28" s="318" t="s">
        <v>128</v>
      </c>
      <c r="D28" s="318"/>
      <c r="E28" s="318"/>
      <c r="F28" s="318"/>
      <c r="G28" s="318"/>
      <c r="H28" s="318"/>
      <c r="I28" s="318"/>
      <c r="J28" s="318"/>
      <c r="K28" s="318"/>
      <c r="L28" s="277"/>
      <c r="M28" s="180" t="s">
        <v>8</v>
      </c>
      <c r="N28" s="212"/>
      <c r="O28" s="180"/>
      <c r="R28" s="208"/>
    </row>
    <row r="29" spans="1:13" s="173" customFormat="1" ht="45" customHeight="1">
      <c r="A29" s="205"/>
      <c r="B29" s="205"/>
      <c r="C29" s="318" t="s">
        <v>129</v>
      </c>
      <c r="D29" s="318"/>
      <c r="E29" s="318"/>
      <c r="F29" s="318"/>
      <c r="G29" s="318"/>
      <c r="H29" s="318"/>
      <c r="I29" s="318"/>
      <c r="J29" s="318"/>
      <c r="K29" s="318"/>
      <c r="L29" s="277"/>
      <c r="M29" s="180" t="s">
        <v>8</v>
      </c>
    </row>
    <row r="30" spans="3:18" s="207" customFormat="1" ht="45" customHeight="1">
      <c r="C30" s="318" t="s">
        <v>130</v>
      </c>
      <c r="D30" s="318"/>
      <c r="E30" s="318"/>
      <c r="F30" s="318"/>
      <c r="G30" s="318"/>
      <c r="H30" s="318"/>
      <c r="I30" s="318"/>
      <c r="J30" s="318"/>
      <c r="K30" s="318"/>
      <c r="L30" s="206" t="e">
        <f>L29*100/L28</f>
        <v>#DIV/0!</v>
      </c>
      <c r="M30" s="214"/>
      <c r="N30" s="212"/>
      <c r="O30" s="180"/>
      <c r="R30" s="208"/>
    </row>
    <row r="31" spans="4:15" s="209" customFormat="1" ht="24" customHeight="1"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212"/>
      <c r="O31" s="180"/>
    </row>
    <row r="32" spans="2:4" s="215" customFormat="1" ht="24" customHeight="1">
      <c r="B32" s="316" t="s">
        <v>30</v>
      </c>
      <c r="C32" s="316"/>
      <c r="D32" s="316"/>
    </row>
    <row r="33" spans="2:18" s="215" customFormat="1" ht="24" customHeight="1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</row>
    <row r="34" spans="2:18" s="215" customFormat="1" ht="24" customHeight="1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</row>
    <row r="35" spans="2:18" s="215" customFormat="1" ht="24" customHeight="1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</row>
    <row r="36" spans="2:17" s="215" customFormat="1" ht="24" customHeight="1">
      <c r="B36" s="316" t="s">
        <v>50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216"/>
    </row>
    <row r="37" spans="2:18" ht="24" customHeight="1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ht="24" customHeight="1">
      <c r="B38" s="218" t="s">
        <v>14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2:18" ht="24" customHeight="1"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</row>
    <row r="40" spans="2:18" ht="24" customHeight="1"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</row>
    <row r="41" spans="2:18" ht="24" customHeight="1"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2:14" ht="25.5" customHeight="1">
      <c r="B42" s="316" t="s">
        <v>50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12" sqref="G12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0" t="s">
        <v>143</v>
      </c>
      <c r="B1" s="262">
        <v>2.2</v>
      </c>
      <c r="C1" s="232" t="s">
        <v>0</v>
      </c>
      <c r="D1" s="228" t="s">
        <v>110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5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37" t="s">
        <v>15</v>
      </c>
      <c r="E7" s="338"/>
      <c r="F7" s="247" t="s">
        <v>16</v>
      </c>
      <c r="G7" s="248" t="s">
        <v>2</v>
      </c>
      <c r="H7" s="249"/>
      <c r="J7" s="250"/>
      <c r="K7" s="250"/>
    </row>
    <row r="8" spans="4:11" s="3" customFormat="1" ht="71.25" customHeight="1">
      <c r="D8" s="339">
        <v>1</v>
      </c>
      <c r="E8" s="340"/>
      <c r="F8" s="251" t="s">
        <v>144</v>
      </c>
      <c r="G8" s="252"/>
      <c r="H8" s="7" t="s">
        <v>17</v>
      </c>
      <c r="J8" s="253"/>
      <c r="K8" s="253"/>
    </row>
    <row r="9" spans="4:11" s="3" customFormat="1" ht="190.5" customHeight="1">
      <c r="D9" s="341">
        <v>2</v>
      </c>
      <c r="E9" s="341"/>
      <c r="F9" s="251" t="s">
        <v>145</v>
      </c>
      <c r="G9" s="252"/>
      <c r="H9" s="7" t="s">
        <v>17</v>
      </c>
      <c r="J9" s="253"/>
      <c r="K9" s="253"/>
    </row>
    <row r="10" spans="4:11" s="3" customFormat="1" ht="48" customHeight="1">
      <c r="D10" s="341">
        <v>3</v>
      </c>
      <c r="E10" s="341"/>
      <c r="F10" s="251" t="s">
        <v>146</v>
      </c>
      <c r="G10" s="252"/>
      <c r="H10" s="7" t="s">
        <v>17</v>
      </c>
      <c r="J10" s="253"/>
      <c r="K10" s="253"/>
    </row>
    <row r="11" spans="4:11" s="3" customFormat="1" ht="70.5" customHeight="1">
      <c r="D11" s="341">
        <v>4</v>
      </c>
      <c r="E11" s="341"/>
      <c r="F11" s="254" t="s">
        <v>147</v>
      </c>
      <c r="G11" s="425"/>
      <c r="H11" s="7"/>
      <c r="J11" s="253"/>
      <c r="K11" s="253"/>
    </row>
    <row r="12" spans="4:11" s="3" customFormat="1" ht="70.5" customHeight="1">
      <c r="D12" s="341">
        <v>5</v>
      </c>
      <c r="E12" s="341"/>
      <c r="F12" s="251" t="s">
        <v>148</v>
      </c>
      <c r="G12" s="425"/>
      <c r="H12" s="7"/>
      <c r="J12" s="253"/>
      <c r="K12" s="253"/>
    </row>
    <row r="13" spans="4:11" s="3" customFormat="1" ht="24" customHeight="1">
      <c r="D13" s="255" t="s">
        <v>142</v>
      </c>
      <c r="E13" s="256"/>
      <c r="F13" s="257"/>
      <c r="G13" s="278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4"/>
      <c r="C16" s="334"/>
      <c r="D16" s="334"/>
      <c r="E16" s="334"/>
      <c r="F16" s="334"/>
      <c r="G16" s="334"/>
      <c r="H16" s="334"/>
    </row>
    <row r="17" spans="2:8" ht="20.25">
      <c r="B17" s="334"/>
      <c r="C17" s="334"/>
      <c r="D17" s="334"/>
      <c r="E17" s="334"/>
      <c r="F17" s="334"/>
      <c r="G17" s="334"/>
      <c r="H17" s="334"/>
    </row>
    <row r="18" spans="2:8" ht="20.25">
      <c r="B18" s="334"/>
      <c r="C18" s="334"/>
      <c r="D18" s="334"/>
      <c r="E18" s="334"/>
      <c r="F18" s="334"/>
      <c r="G18" s="334"/>
      <c r="H18" s="334"/>
    </row>
    <row r="19" spans="2:8" ht="20.25">
      <c r="B19" s="334"/>
      <c r="C19" s="334"/>
      <c r="D19" s="334"/>
      <c r="E19" s="334"/>
      <c r="F19" s="334"/>
      <c r="G19" s="334"/>
      <c r="H19" s="334"/>
    </row>
    <row r="20" spans="2:8" ht="20.25">
      <c r="B20" s="334"/>
      <c r="C20" s="334"/>
      <c r="D20" s="334"/>
      <c r="E20" s="334"/>
      <c r="F20" s="334"/>
      <c r="G20" s="334"/>
      <c r="H20" s="334"/>
    </row>
    <row r="21" spans="2:8" ht="20.25">
      <c r="B21" s="334"/>
      <c r="C21" s="334"/>
      <c r="D21" s="334"/>
      <c r="E21" s="334"/>
      <c r="F21" s="334"/>
      <c r="G21" s="334"/>
      <c r="H21" s="334"/>
    </row>
    <row r="22" spans="2:8" ht="20.25">
      <c r="B22" s="334"/>
      <c r="C22" s="334"/>
      <c r="D22" s="334"/>
      <c r="E22" s="334"/>
      <c r="F22" s="334"/>
      <c r="G22" s="334"/>
      <c r="H22" s="334"/>
    </row>
    <row r="23" spans="2:11" s="4" customFormat="1" ht="20.25">
      <c r="B23" s="335" t="s">
        <v>50</v>
      </c>
      <c r="C23" s="335"/>
      <c r="D23" s="335"/>
      <c r="E23" s="335"/>
      <c r="F23" s="335"/>
      <c r="G23" s="335"/>
      <c r="H23" s="335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6"/>
      <c r="C26" s="334"/>
      <c r="D26" s="334"/>
      <c r="E26" s="334"/>
      <c r="F26" s="334"/>
      <c r="G26" s="334"/>
      <c r="H26" s="334"/>
    </row>
    <row r="27" spans="2:8" ht="20.25">
      <c r="B27" s="334"/>
      <c r="C27" s="334"/>
      <c r="D27" s="334"/>
      <c r="E27" s="334"/>
      <c r="F27" s="334"/>
      <c r="G27" s="334"/>
      <c r="H27" s="334"/>
    </row>
    <row r="28" spans="2:8" ht="20.25">
      <c r="B28" s="334"/>
      <c r="C28" s="334"/>
      <c r="D28" s="334"/>
      <c r="E28" s="334"/>
      <c r="F28" s="334"/>
      <c r="G28" s="334"/>
      <c r="H28" s="334"/>
    </row>
    <row r="29" spans="2:8" ht="20.25">
      <c r="B29" s="334"/>
      <c r="C29" s="334"/>
      <c r="D29" s="334"/>
      <c r="E29" s="334"/>
      <c r="F29" s="334"/>
      <c r="G29" s="334"/>
      <c r="H29" s="334"/>
    </row>
    <row r="30" spans="2:8" ht="20.25">
      <c r="B30" s="334"/>
      <c r="C30" s="334"/>
      <c r="D30" s="334"/>
      <c r="E30" s="334"/>
      <c r="F30" s="334"/>
      <c r="G30" s="334"/>
      <c r="H30" s="334"/>
    </row>
    <row r="31" spans="2:8" ht="20.25">
      <c r="B31" s="334"/>
      <c r="C31" s="334"/>
      <c r="D31" s="334"/>
      <c r="E31" s="334"/>
      <c r="F31" s="334"/>
      <c r="G31" s="334"/>
      <c r="H31" s="334"/>
    </row>
    <row r="32" spans="2:8" ht="20.25">
      <c r="B32" s="334"/>
      <c r="C32" s="334"/>
      <c r="D32" s="334"/>
      <c r="E32" s="334"/>
      <c r="F32" s="334"/>
      <c r="G32" s="334"/>
      <c r="H32" s="334"/>
    </row>
    <row r="33" spans="2:7" s="4" customFormat="1" ht="20.25">
      <c r="B33" s="335" t="s">
        <v>50</v>
      </c>
      <c r="C33" s="335"/>
      <c r="D33" s="335"/>
      <c r="E33" s="335"/>
      <c r="F33" s="335"/>
      <c r="G33" s="335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N6" sqref="N6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47" t="s">
        <v>131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49"/>
    </row>
    <row r="2" spans="1:4" s="3" customFormat="1" ht="24.75" customHeight="1">
      <c r="A2" s="349" t="s">
        <v>1</v>
      </c>
      <c r="B2" s="350"/>
      <c r="C2" s="48" t="s">
        <v>0</v>
      </c>
      <c r="D2" s="50">
        <v>10</v>
      </c>
    </row>
    <row r="3" spans="1:5" s="3" customFormat="1" ht="24.75" customHeight="1">
      <c r="A3" s="349" t="s">
        <v>2</v>
      </c>
      <c r="B3" s="350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49" t="s">
        <v>3</v>
      </c>
      <c r="B4" s="350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49" t="s">
        <v>4</v>
      </c>
      <c r="B5" s="350"/>
      <c r="C5" s="51" t="s">
        <v>0</v>
      </c>
      <c r="D5" s="55" t="e">
        <f>IF(E5=1,1,J9)</f>
        <v>#DIV/0!</v>
      </c>
      <c r="E5" s="279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51" t="s">
        <v>6</v>
      </c>
      <c r="E7" s="351"/>
      <c r="F7" s="351"/>
      <c r="G7" s="351"/>
      <c r="H7" s="351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70" t="s">
        <v>2</v>
      </c>
      <c r="J8" s="270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43" t="s">
        <v>132</v>
      </c>
      <c r="E11" s="344"/>
      <c r="F11" s="344"/>
      <c r="G11" s="344"/>
      <c r="H11" s="344"/>
      <c r="I11" s="344"/>
      <c r="J11" s="280"/>
      <c r="K11" s="7" t="s">
        <v>8</v>
      </c>
      <c r="N11" s="63"/>
    </row>
    <row r="12" spans="4:11" s="62" customFormat="1" ht="54.75" customHeight="1">
      <c r="D12" s="343" t="s">
        <v>133</v>
      </c>
      <c r="E12" s="343"/>
      <c r="F12" s="343"/>
      <c r="G12" s="343"/>
      <c r="H12" s="343"/>
      <c r="I12" s="343"/>
      <c r="J12" s="280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45" t="s">
        <v>134</v>
      </c>
      <c r="E14" s="345"/>
      <c r="F14" s="345"/>
      <c r="G14" s="345"/>
      <c r="H14" s="345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5" t="s">
        <v>30</v>
      </c>
      <c r="C16" s="335"/>
      <c r="D16" s="335"/>
    </row>
    <row r="17" spans="2:13" s="4" customFormat="1" ht="24.75" customHeight="1"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</row>
    <row r="18" spans="2:13" s="4" customFormat="1" ht="24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s="4" customFormat="1" ht="24.75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2:13" s="4" customFormat="1" ht="24.75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2:13" s="4" customFormat="1" ht="24.75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2:13" s="4" customFormat="1" ht="24.75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2:13" s="4" customFormat="1" ht="24.75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  <row r="24" spans="2:13" s="4" customFormat="1" ht="24.75" customHeight="1">
      <c r="B24" s="335" t="s">
        <v>50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</row>
    <row r="28" spans="2:13" s="53" customFormat="1" ht="24.75" customHeight="1"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</row>
    <row r="29" spans="2:13" s="53" customFormat="1" ht="24.75" customHeight="1"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</row>
    <row r="30" spans="2:13" s="53" customFormat="1" ht="24.75" customHeight="1"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</row>
    <row r="31" spans="2:13" s="53" customFormat="1" ht="24.75" customHeight="1"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</row>
    <row r="32" spans="2:13" s="53" customFormat="1" ht="24.75" customHeight="1"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</row>
    <row r="33" spans="2:13" s="53" customFormat="1" ht="24.75" customHeight="1">
      <c r="B33" s="335" t="s">
        <v>50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</sheetData>
  <sheetProtection password="DF4A" sheet="1"/>
  <mergeCells count="14">
    <mergeCell ref="D1:N1"/>
    <mergeCell ref="A2:B2"/>
    <mergeCell ref="A3:B3"/>
    <mergeCell ref="A4:B4"/>
    <mergeCell ref="A5:B5"/>
    <mergeCell ref="D7:H7"/>
    <mergeCell ref="B27:M32"/>
    <mergeCell ref="B33:M33"/>
    <mergeCell ref="D11:I11"/>
    <mergeCell ref="D12:I12"/>
    <mergeCell ref="D14:H14"/>
    <mergeCell ref="B16:D16"/>
    <mergeCell ref="B17:M23"/>
    <mergeCell ref="B24:M24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J5" sqref="J5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0">
        <v>3.3</v>
      </c>
      <c r="C1" s="48" t="s">
        <v>0</v>
      </c>
      <c r="D1" s="347" t="s">
        <v>74</v>
      </c>
      <c r="E1" s="348"/>
      <c r="F1" s="348"/>
      <c r="G1" s="348"/>
      <c r="H1" s="348"/>
      <c r="I1" s="348"/>
      <c r="J1" s="348"/>
      <c r="K1" s="83"/>
    </row>
    <row r="2" spans="1:4" s="3" customFormat="1" ht="24.75" customHeight="1">
      <c r="A2" s="422" t="s">
        <v>1</v>
      </c>
      <c r="B2" s="423"/>
      <c r="C2" s="48" t="s">
        <v>0</v>
      </c>
      <c r="D2" s="50">
        <v>5</v>
      </c>
    </row>
    <row r="3" spans="1:5" s="3" customFormat="1" ht="24.75" customHeight="1">
      <c r="A3" s="422" t="s">
        <v>2</v>
      </c>
      <c r="B3" s="423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422" t="s">
        <v>3</v>
      </c>
      <c r="B4" s="423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422" t="s">
        <v>4</v>
      </c>
      <c r="B5" s="423"/>
      <c r="C5" s="51" t="s">
        <v>0</v>
      </c>
      <c r="D5" s="55" t="e">
        <f>IF(E5=1,1,J9)</f>
        <v>#DIV/0!</v>
      </c>
      <c r="E5" s="279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424" t="s">
        <v>6</v>
      </c>
      <c r="E7" s="424"/>
      <c r="F7" s="424"/>
      <c r="G7" s="424"/>
      <c r="H7" s="424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43" t="s">
        <v>155</v>
      </c>
      <c r="E11" s="344"/>
      <c r="F11" s="344"/>
      <c r="G11" s="344"/>
      <c r="H11" s="344"/>
      <c r="I11" s="344"/>
      <c r="J11" s="280"/>
      <c r="K11" s="7" t="s">
        <v>8</v>
      </c>
    </row>
    <row r="12" spans="4:11" s="58" customFormat="1" ht="54.75" customHeight="1">
      <c r="D12" s="343" t="s">
        <v>75</v>
      </c>
      <c r="E12" s="343"/>
      <c r="F12" s="343"/>
      <c r="G12" s="343"/>
      <c r="H12" s="343"/>
      <c r="I12" s="343"/>
      <c r="J12" s="280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45" t="s">
        <v>34</v>
      </c>
      <c r="E14" s="345"/>
      <c r="F14" s="345"/>
      <c r="G14" s="345"/>
      <c r="H14" s="345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1"/>
      <c r="J15" s="66"/>
      <c r="K15" s="67"/>
    </row>
    <row r="16" spans="1:256" s="4" customFormat="1" ht="24" customHeight="1">
      <c r="A16" s="219"/>
      <c r="B16" s="281" t="s">
        <v>76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</row>
    <row r="17" spans="1:256" s="4" customFormat="1" ht="21.75" customHeight="1">
      <c r="A17" s="219"/>
      <c r="B17" s="421" t="s">
        <v>135</v>
      </c>
      <c r="C17" s="421"/>
      <c r="D17" s="421"/>
      <c r="E17" s="421"/>
      <c r="F17" s="421"/>
      <c r="G17" s="421"/>
      <c r="H17" s="421"/>
      <c r="I17" s="421"/>
      <c r="J17" s="421"/>
      <c r="K17" s="421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 s="4" customFormat="1" ht="94.5" customHeight="1">
      <c r="A18" s="219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 s="4" customFormat="1" ht="20.25">
      <c r="A19" s="219"/>
      <c r="B19" s="414" t="s">
        <v>77</v>
      </c>
      <c r="C19" s="414"/>
      <c r="D19" s="414"/>
      <c r="E19" s="414"/>
      <c r="F19" s="414"/>
      <c r="G19" s="414"/>
      <c r="H19" s="414"/>
      <c r="I19" s="220"/>
      <c r="J19" s="220"/>
      <c r="K19" s="220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  <c r="IV19" s="219"/>
    </row>
    <row r="20" spans="1:256" s="4" customFormat="1" ht="23.25" customHeight="1">
      <c r="A20" s="219"/>
      <c r="B20" s="414" t="s">
        <v>78</v>
      </c>
      <c r="C20" s="414"/>
      <c r="D20" s="414"/>
      <c r="E20" s="220"/>
      <c r="F20" s="220"/>
      <c r="G20" s="220"/>
      <c r="H20" s="220"/>
      <c r="I20" s="220"/>
      <c r="J20" s="220"/>
      <c r="K20" s="220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  <c r="IV20" s="219"/>
    </row>
    <row r="21" spans="1:256" s="4" customFormat="1" ht="23.25" customHeight="1">
      <c r="A21" s="219"/>
      <c r="B21" s="414" t="s">
        <v>79</v>
      </c>
      <c r="C21" s="414"/>
      <c r="D21" s="414"/>
      <c r="E21" s="414"/>
      <c r="F21" s="414"/>
      <c r="G21" s="414"/>
      <c r="H21" s="414"/>
      <c r="I21" s="414"/>
      <c r="J21" s="220"/>
      <c r="K21" s="220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256" s="4" customFormat="1" ht="13.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s="4" customFormat="1" ht="20.25">
      <c r="A23" s="219"/>
      <c r="B23" s="415" t="s">
        <v>80</v>
      </c>
      <c r="C23" s="415"/>
      <c r="D23" s="415"/>
      <c r="E23" s="271" t="s">
        <v>81</v>
      </c>
      <c r="F23" s="271" t="s">
        <v>82</v>
      </c>
      <c r="G23" s="271" t="s">
        <v>25</v>
      </c>
      <c r="H23" s="271" t="s">
        <v>83</v>
      </c>
      <c r="I23" s="271" t="s">
        <v>25</v>
      </c>
      <c r="J23" s="220"/>
      <c r="K23" s="22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  <c r="IV23" s="219"/>
    </row>
    <row r="24" spans="1:256" s="4" customFormat="1" ht="20.25">
      <c r="A24" s="219"/>
      <c r="B24" s="416" t="s">
        <v>84</v>
      </c>
      <c r="C24" s="416"/>
      <c r="D24" s="416"/>
      <c r="E24" s="272"/>
      <c r="F24" s="272"/>
      <c r="G24" s="222" t="e">
        <f>F24*100/E24</f>
        <v>#DIV/0!</v>
      </c>
      <c r="H24" s="272"/>
      <c r="I24" s="222" t="e">
        <f>H24*100/E24</f>
        <v>#DIV/0!</v>
      </c>
      <c r="J24" s="220"/>
      <c r="K24" s="22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</row>
    <row r="25" spans="1:256" s="4" customFormat="1" ht="20.25">
      <c r="A25" s="219"/>
      <c r="B25" s="416" t="s">
        <v>85</v>
      </c>
      <c r="C25" s="416"/>
      <c r="D25" s="416"/>
      <c r="E25" s="272"/>
      <c r="F25" s="272"/>
      <c r="G25" s="222" t="e">
        <f>F25*100/E25</f>
        <v>#DIV/0!</v>
      </c>
      <c r="H25" s="272"/>
      <c r="I25" s="222" t="e">
        <f>H25*100/E25</f>
        <v>#DIV/0!</v>
      </c>
      <c r="J25" s="220"/>
      <c r="K25" s="220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</row>
    <row r="26" spans="1:256" s="4" customFormat="1" ht="20.25">
      <c r="A26" s="219"/>
      <c r="B26" s="416" t="s">
        <v>86</v>
      </c>
      <c r="C26" s="416"/>
      <c r="D26" s="416"/>
      <c r="E26" s="272"/>
      <c r="F26" s="272"/>
      <c r="G26" s="222" t="e">
        <f>F26*100/E26</f>
        <v>#DIV/0!</v>
      </c>
      <c r="H26" s="272"/>
      <c r="I26" s="222" t="e">
        <f>H26*100/E26</f>
        <v>#DIV/0!</v>
      </c>
      <c r="J26" s="220"/>
      <c r="K26" s="220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s="4" customFormat="1" ht="20.25">
      <c r="A27" s="219"/>
      <c r="B27" s="417" t="s">
        <v>87</v>
      </c>
      <c r="C27" s="417"/>
      <c r="D27" s="417"/>
      <c r="E27" s="223">
        <f>SUM(E24:E26)</f>
        <v>0</v>
      </c>
      <c r="F27" s="223">
        <f>SUM(F24:F26)</f>
        <v>0</v>
      </c>
      <c r="G27" s="224" t="e">
        <f>F27*100/E27</f>
        <v>#DIV/0!</v>
      </c>
      <c r="H27" s="223">
        <f>SUM(H24:H26)</f>
        <v>0</v>
      </c>
      <c r="I27" s="224" t="e">
        <f>H27*100/E27</f>
        <v>#DIV/0!</v>
      </c>
      <c r="J27" s="220"/>
      <c r="K27" s="220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  <c r="IO27" s="219"/>
      <c r="IP27" s="219"/>
      <c r="IQ27" s="219"/>
      <c r="IR27" s="219"/>
      <c r="IS27" s="219"/>
      <c r="IT27" s="219"/>
      <c r="IU27" s="219"/>
      <c r="IV27" s="219"/>
    </row>
    <row r="28" spans="1:256" s="4" customFormat="1" ht="20.25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  <c r="IO28" s="219"/>
      <c r="IP28" s="219"/>
      <c r="IQ28" s="219"/>
      <c r="IR28" s="219"/>
      <c r="IS28" s="219"/>
      <c r="IT28" s="219"/>
      <c r="IU28" s="219"/>
      <c r="IV28" s="219"/>
    </row>
    <row r="29" spans="1:256" s="4" customFormat="1" ht="24" customHeight="1">
      <c r="A29" s="219"/>
      <c r="B29" s="414" t="s">
        <v>88</v>
      </c>
      <c r="C29" s="414"/>
      <c r="D29" s="414"/>
      <c r="E29" s="220"/>
      <c r="F29" s="220"/>
      <c r="G29" s="220"/>
      <c r="H29" s="220"/>
      <c r="I29" s="220"/>
      <c r="J29" s="220"/>
      <c r="K29" s="220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</row>
    <row r="30" spans="1:256" s="4" customFormat="1" ht="24" customHeight="1">
      <c r="A30" s="219"/>
      <c r="B30" s="418" t="s">
        <v>89</v>
      </c>
      <c r="C30" s="418"/>
      <c r="D30" s="418"/>
      <c r="E30" s="418"/>
      <c r="F30" s="418"/>
      <c r="G30" s="418"/>
      <c r="H30" s="418"/>
      <c r="I30" s="418"/>
      <c r="J30" s="418"/>
      <c r="K30" s="220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  <c r="IT30" s="219"/>
      <c r="IU30" s="219"/>
      <c r="IV30" s="219"/>
    </row>
    <row r="31" spans="1:256" s="4" customFormat="1" ht="11.25" customHeight="1">
      <c r="A31" s="219"/>
      <c r="B31" s="225"/>
      <c r="C31" s="225"/>
      <c r="D31" s="225"/>
      <c r="E31" s="225"/>
      <c r="F31" s="225"/>
      <c r="G31" s="225"/>
      <c r="H31" s="225"/>
      <c r="I31" s="225"/>
      <c r="J31" s="225"/>
      <c r="K31" s="220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  <c r="IO31" s="219"/>
      <c r="IP31" s="219"/>
      <c r="IQ31" s="219"/>
      <c r="IR31" s="219"/>
      <c r="IS31" s="219"/>
      <c r="IT31" s="219"/>
      <c r="IU31" s="219"/>
      <c r="IV31" s="219"/>
    </row>
    <row r="32" spans="1:256" s="4" customFormat="1" ht="24.75" customHeight="1">
      <c r="A32" s="219"/>
      <c r="B32" s="415" t="s">
        <v>53</v>
      </c>
      <c r="C32" s="415"/>
      <c r="D32" s="415"/>
      <c r="E32" s="415" t="s">
        <v>90</v>
      </c>
      <c r="F32" s="415"/>
      <c r="G32" s="271" t="s">
        <v>25</v>
      </c>
      <c r="H32" s="415" t="s">
        <v>91</v>
      </c>
      <c r="I32" s="415"/>
      <c r="J32" s="271" t="s">
        <v>25</v>
      </c>
      <c r="K32" s="271" t="s">
        <v>92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s="4" customFormat="1" ht="25.5" customHeight="1">
      <c r="A33" s="219"/>
      <c r="B33" s="419"/>
      <c r="C33" s="419"/>
      <c r="D33" s="419"/>
      <c r="E33" s="420"/>
      <c r="F33" s="420"/>
      <c r="G33" s="222" t="e">
        <f>E33*100/B33</f>
        <v>#DIV/0!</v>
      </c>
      <c r="H33" s="420"/>
      <c r="I33" s="420"/>
      <c r="J33" s="222" t="e">
        <f>H33*100/B33</f>
        <v>#DIV/0!</v>
      </c>
      <c r="K33" s="273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s="4" customFormat="1" ht="20.2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s="4" customFormat="1" ht="21.75" customHeight="1">
      <c r="A35" s="219"/>
      <c r="B35" s="414" t="s">
        <v>158</v>
      </c>
      <c r="C35" s="414"/>
      <c r="D35" s="414"/>
      <c r="E35" s="414"/>
      <c r="F35" s="414"/>
      <c r="G35" s="414"/>
      <c r="H35" s="414"/>
      <c r="I35" s="414"/>
      <c r="J35" s="414"/>
      <c r="K35" s="414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s="4" customFormat="1" ht="20.2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s="4" customFormat="1" ht="20.25">
      <c r="A37" s="219"/>
      <c r="B37" s="415" t="s">
        <v>80</v>
      </c>
      <c r="C37" s="415"/>
      <c r="D37" s="415"/>
      <c r="E37" s="271" t="s">
        <v>81</v>
      </c>
      <c r="F37" s="271" t="s">
        <v>82</v>
      </c>
      <c r="G37" s="271" t="s">
        <v>25</v>
      </c>
      <c r="H37" s="271" t="s">
        <v>83</v>
      </c>
      <c r="I37" s="271" t="s">
        <v>25</v>
      </c>
      <c r="J37" s="220"/>
      <c r="K37" s="220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s="4" customFormat="1" ht="24" customHeight="1">
      <c r="A38" s="219"/>
      <c r="B38" s="416" t="s">
        <v>84</v>
      </c>
      <c r="C38" s="416"/>
      <c r="D38" s="416"/>
      <c r="E38" s="273"/>
      <c r="F38" s="273"/>
      <c r="G38" s="221" t="e">
        <f>F38*100/E38</f>
        <v>#DIV/0!</v>
      </c>
      <c r="H38" s="273"/>
      <c r="I38" s="221" t="e">
        <f>H38*100/E38</f>
        <v>#DIV/0!</v>
      </c>
      <c r="J38" s="220"/>
      <c r="K38" s="220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s="4" customFormat="1" ht="24" customHeight="1">
      <c r="A39" s="219"/>
      <c r="B39" s="416" t="s">
        <v>85</v>
      </c>
      <c r="C39" s="416"/>
      <c r="D39" s="416"/>
      <c r="E39" s="273"/>
      <c r="F39" s="273"/>
      <c r="G39" s="221" t="e">
        <f>F39*100/E39</f>
        <v>#DIV/0!</v>
      </c>
      <c r="H39" s="273"/>
      <c r="I39" s="221" t="e">
        <f>H39*100/E39</f>
        <v>#DIV/0!</v>
      </c>
      <c r="J39" s="220"/>
      <c r="K39" s="220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s="4" customFormat="1" ht="24" customHeight="1">
      <c r="A40" s="219"/>
      <c r="B40" s="416" t="s">
        <v>86</v>
      </c>
      <c r="C40" s="416"/>
      <c r="D40" s="416"/>
      <c r="E40" s="273"/>
      <c r="F40" s="273"/>
      <c r="G40" s="221" t="e">
        <f>F40*100/E40</f>
        <v>#DIV/0!</v>
      </c>
      <c r="H40" s="273"/>
      <c r="I40" s="221" t="e">
        <f>H40*100/E40</f>
        <v>#DIV/0!</v>
      </c>
      <c r="J40" s="220"/>
      <c r="K40" s="220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s="4" customFormat="1" ht="20.25">
      <c r="A41" s="219"/>
      <c r="B41" s="417" t="s">
        <v>87</v>
      </c>
      <c r="C41" s="417"/>
      <c r="D41" s="417"/>
      <c r="E41" s="271">
        <f>SUM(E38:E40)</f>
        <v>0</v>
      </c>
      <c r="F41" s="271">
        <f>SUM(F38:F40)</f>
        <v>0</v>
      </c>
      <c r="G41" s="271" t="e">
        <f>F41*100/E41</f>
        <v>#DIV/0!</v>
      </c>
      <c r="H41" s="271">
        <f>SUM(H38:H40)</f>
        <v>0</v>
      </c>
      <c r="I41" s="271" t="e">
        <f>H41*100/E41</f>
        <v>#DIV/0!</v>
      </c>
      <c r="J41" s="220"/>
      <c r="K41" s="220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s="4" customFormat="1" ht="20.25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2:4" s="8" customFormat="1" ht="24" customHeight="1">
      <c r="B43" s="411" t="s">
        <v>30</v>
      </c>
      <c r="C43" s="411"/>
      <c r="D43" s="411"/>
    </row>
    <row r="44" spans="2:11" s="8" customFormat="1" ht="24" customHeight="1">
      <c r="B44" s="346"/>
      <c r="C44" s="346"/>
      <c r="D44" s="346"/>
      <c r="E44" s="346"/>
      <c r="F44" s="346"/>
      <c r="G44" s="346"/>
      <c r="H44" s="346"/>
      <c r="I44" s="346"/>
      <c r="J44" s="346"/>
      <c r="K44" s="346"/>
    </row>
    <row r="45" spans="2:11" s="8" customFormat="1" ht="24" customHeight="1">
      <c r="B45" s="346"/>
      <c r="C45" s="346"/>
      <c r="D45" s="346"/>
      <c r="E45" s="346"/>
      <c r="F45" s="346"/>
      <c r="G45" s="346"/>
      <c r="H45" s="346"/>
      <c r="I45" s="346"/>
      <c r="J45" s="346"/>
      <c r="K45" s="346"/>
    </row>
    <row r="46" spans="2:11" s="8" customFormat="1" ht="24" customHeight="1">
      <c r="B46" s="411" t="s">
        <v>50</v>
      </c>
      <c r="C46" s="411"/>
      <c r="D46" s="411"/>
      <c r="E46" s="411"/>
      <c r="F46" s="411"/>
      <c r="G46" s="411"/>
      <c r="H46" s="411"/>
      <c r="I46" s="411"/>
      <c r="J46" s="411"/>
      <c r="K46" s="411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412"/>
      <c r="C49" s="412"/>
      <c r="D49" s="412"/>
      <c r="E49" s="412"/>
      <c r="F49" s="412"/>
      <c r="G49" s="412"/>
      <c r="H49" s="412"/>
      <c r="I49" s="412"/>
      <c r="J49" s="412"/>
      <c r="K49" s="412"/>
    </row>
    <row r="50" spans="2:11" ht="24" customHeight="1">
      <c r="B50" s="412"/>
      <c r="C50" s="412"/>
      <c r="D50" s="412"/>
      <c r="E50" s="412"/>
      <c r="F50" s="412"/>
      <c r="G50" s="412"/>
      <c r="H50" s="412"/>
      <c r="I50" s="412"/>
      <c r="J50" s="412"/>
      <c r="K50" s="412"/>
    </row>
    <row r="51" spans="2:10" ht="24" customHeight="1">
      <c r="B51" s="411" t="s">
        <v>50</v>
      </c>
      <c r="C51" s="411"/>
      <c r="D51" s="411"/>
      <c r="E51" s="411"/>
      <c r="F51" s="411"/>
      <c r="G51" s="411"/>
      <c r="H51" s="411"/>
      <c r="I51" s="411"/>
      <c r="J51" s="411"/>
    </row>
    <row r="54" spans="2:11" ht="24.75" customHeight="1" hidden="1">
      <c r="B54" s="413" t="s">
        <v>93</v>
      </c>
      <c r="C54" s="413"/>
      <c r="D54" s="413"/>
      <c r="E54" s="413"/>
      <c r="F54" s="413"/>
      <c r="G54" s="413"/>
      <c r="H54" s="413"/>
      <c r="I54" s="413"/>
      <c r="J54" s="413"/>
      <c r="K54" s="413"/>
    </row>
    <row r="55" spans="2:11" ht="24.75" customHeight="1" hidden="1">
      <c r="B55" s="396" t="s">
        <v>51</v>
      </c>
      <c r="C55" s="398" t="s">
        <v>52</v>
      </c>
      <c r="D55" s="399"/>
      <c r="E55" s="399"/>
      <c r="F55" s="400"/>
      <c r="G55" s="404" t="s">
        <v>94</v>
      </c>
      <c r="H55" s="406" t="s">
        <v>95</v>
      </c>
      <c r="I55" s="406" t="s">
        <v>96</v>
      </c>
      <c r="J55" s="409" t="s">
        <v>97</v>
      </c>
      <c r="K55" s="380" t="s">
        <v>25</v>
      </c>
    </row>
    <row r="56" spans="2:11" ht="20.25" hidden="1">
      <c r="B56" s="397"/>
      <c r="C56" s="401"/>
      <c r="D56" s="402"/>
      <c r="E56" s="402"/>
      <c r="F56" s="403"/>
      <c r="G56" s="405"/>
      <c r="H56" s="407"/>
      <c r="I56" s="408"/>
      <c r="J56" s="410"/>
      <c r="K56" s="381"/>
    </row>
    <row r="57" spans="2:11" ht="27" customHeight="1" hidden="1">
      <c r="B57" s="358">
        <v>1</v>
      </c>
      <c r="C57" s="382" t="s">
        <v>54</v>
      </c>
      <c r="D57" s="383"/>
      <c r="E57" s="383"/>
      <c r="F57" s="384"/>
      <c r="G57" s="132"/>
      <c r="H57" s="133"/>
      <c r="I57" s="166"/>
      <c r="J57" s="134"/>
      <c r="K57" s="135"/>
    </row>
    <row r="58" spans="2:11" s="124" customFormat="1" ht="28.5" customHeight="1" hidden="1">
      <c r="B58" s="366"/>
      <c r="C58" s="385" t="s">
        <v>55</v>
      </c>
      <c r="D58" s="385"/>
      <c r="E58" s="385"/>
      <c r="F58" s="385"/>
      <c r="G58" s="386"/>
      <c r="H58" s="388"/>
      <c r="I58" s="390"/>
      <c r="J58" s="392"/>
      <c r="K58" s="394"/>
    </row>
    <row r="59" spans="2:11" s="124" customFormat="1" ht="28.5" customHeight="1" hidden="1">
      <c r="B59" s="366"/>
      <c r="C59" s="385" t="s">
        <v>56</v>
      </c>
      <c r="D59" s="385"/>
      <c r="E59" s="385"/>
      <c r="F59" s="385"/>
      <c r="G59" s="387"/>
      <c r="H59" s="389"/>
      <c r="I59" s="391"/>
      <c r="J59" s="393"/>
      <c r="K59" s="395"/>
    </row>
    <row r="60" spans="2:11" s="124" customFormat="1" ht="28.5" customHeight="1" hidden="1">
      <c r="B60" s="366"/>
      <c r="C60" s="379" t="s">
        <v>57</v>
      </c>
      <c r="D60" s="379"/>
      <c r="E60" s="379"/>
      <c r="F60" s="379"/>
      <c r="G60" s="136"/>
      <c r="H60" s="137"/>
      <c r="I60" s="127"/>
      <c r="J60" s="138"/>
      <c r="K60" s="139"/>
    </row>
    <row r="61" spans="2:11" s="124" customFormat="1" ht="43.5" customHeight="1" hidden="1">
      <c r="B61" s="366"/>
      <c r="C61" s="370" t="s">
        <v>58</v>
      </c>
      <c r="D61" s="370"/>
      <c r="E61" s="370"/>
      <c r="F61" s="370"/>
      <c r="G61" s="136"/>
      <c r="H61" s="137"/>
      <c r="I61" s="127"/>
      <c r="J61" s="138"/>
      <c r="K61" s="139"/>
    </row>
    <row r="62" spans="2:11" s="124" customFormat="1" ht="28.5" customHeight="1" hidden="1">
      <c r="B62" s="366"/>
      <c r="C62" s="370" t="s">
        <v>59</v>
      </c>
      <c r="D62" s="370"/>
      <c r="E62" s="370"/>
      <c r="F62" s="370"/>
      <c r="G62" s="136"/>
      <c r="H62" s="137"/>
      <c r="I62" s="127"/>
      <c r="J62" s="138"/>
      <c r="K62" s="139"/>
    </row>
    <row r="63" spans="2:11" s="124" customFormat="1" ht="28.5" customHeight="1" hidden="1">
      <c r="B63" s="366"/>
      <c r="C63" s="370" t="s">
        <v>60</v>
      </c>
      <c r="D63" s="370"/>
      <c r="E63" s="370"/>
      <c r="F63" s="370"/>
      <c r="G63" s="136"/>
      <c r="H63" s="137"/>
      <c r="I63" s="127"/>
      <c r="J63" s="138"/>
      <c r="K63" s="139"/>
    </row>
    <row r="64" spans="2:11" s="124" customFormat="1" ht="28.5" customHeight="1" hidden="1">
      <c r="B64" s="366"/>
      <c r="C64" s="370" t="s">
        <v>61</v>
      </c>
      <c r="D64" s="370"/>
      <c r="E64" s="370"/>
      <c r="F64" s="370"/>
      <c r="G64" s="136"/>
      <c r="H64" s="137"/>
      <c r="I64" s="127"/>
      <c r="J64" s="138"/>
      <c r="K64" s="139"/>
    </row>
    <row r="65" spans="2:11" s="124" customFormat="1" ht="28.5" customHeight="1" hidden="1">
      <c r="B65" s="366"/>
      <c r="C65" s="370" t="s">
        <v>62</v>
      </c>
      <c r="D65" s="370"/>
      <c r="E65" s="370"/>
      <c r="F65" s="370"/>
      <c r="G65" s="136"/>
      <c r="H65" s="137"/>
      <c r="I65" s="127"/>
      <c r="J65" s="138"/>
      <c r="K65" s="139"/>
    </row>
    <row r="66" spans="2:11" s="124" customFormat="1" ht="28.5" customHeight="1" hidden="1">
      <c r="B66" s="366"/>
      <c r="C66" s="370" t="s">
        <v>63</v>
      </c>
      <c r="D66" s="370"/>
      <c r="E66" s="370"/>
      <c r="F66" s="370"/>
      <c r="G66" s="136"/>
      <c r="H66" s="137"/>
      <c r="I66" s="127"/>
      <c r="J66" s="138"/>
      <c r="K66" s="139"/>
    </row>
    <row r="67" spans="2:11" s="144" customFormat="1" ht="70.5" customHeight="1" hidden="1">
      <c r="B67" s="366"/>
      <c r="C67" s="371" t="s">
        <v>64</v>
      </c>
      <c r="D67" s="371"/>
      <c r="E67" s="371"/>
      <c r="F67" s="371"/>
      <c r="G67" s="140"/>
      <c r="H67" s="141"/>
      <c r="I67" s="128"/>
      <c r="J67" s="142"/>
      <c r="K67" s="143"/>
    </row>
    <row r="68" spans="2:11" s="144" customFormat="1" ht="46.5" customHeight="1" hidden="1">
      <c r="B68" s="366"/>
      <c r="C68" s="371" t="s">
        <v>65</v>
      </c>
      <c r="D68" s="371"/>
      <c r="E68" s="371"/>
      <c r="F68" s="371"/>
      <c r="G68" s="140"/>
      <c r="H68" s="141"/>
      <c r="I68" s="128"/>
      <c r="J68" s="142"/>
      <c r="K68" s="143"/>
    </row>
    <row r="69" spans="2:11" s="124" customFormat="1" ht="30" customHeight="1" hidden="1">
      <c r="B69" s="359"/>
      <c r="C69" s="370" t="s">
        <v>66</v>
      </c>
      <c r="D69" s="370"/>
      <c r="E69" s="370"/>
      <c r="F69" s="370"/>
      <c r="G69" s="136"/>
      <c r="H69" s="137"/>
      <c r="I69" s="127"/>
      <c r="J69" s="138"/>
      <c r="K69" s="139"/>
    </row>
    <row r="70" spans="2:11" ht="27" customHeight="1" hidden="1">
      <c r="B70" s="372">
        <v>2</v>
      </c>
      <c r="C70" s="375" t="s">
        <v>67</v>
      </c>
      <c r="D70" s="376"/>
      <c r="E70" s="376"/>
      <c r="F70" s="377"/>
      <c r="G70" s="132"/>
      <c r="H70" s="133"/>
      <c r="I70" s="166"/>
      <c r="J70" s="134"/>
      <c r="K70" s="135"/>
    </row>
    <row r="71" spans="2:11" ht="30.75" customHeight="1" hidden="1">
      <c r="B71" s="373"/>
      <c r="C71" s="370" t="s">
        <v>68</v>
      </c>
      <c r="D71" s="370"/>
      <c r="E71" s="370"/>
      <c r="F71" s="370"/>
      <c r="G71" s="132"/>
      <c r="H71" s="133"/>
      <c r="I71" s="166"/>
      <c r="J71" s="134"/>
      <c r="K71" s="135"/>
    </row>
    <row r="72" spans="2:11" ht="30.75" customHeight="1" hidden="1">
      <c r="B72" s="373"/>
      <c r="C72" s="370" t="s">
        <v>69</v>
      </c>
      <c r="D72" s="370"/>
      <c r="E72" s="370"/>
      <c r="F72" s="370"/>
      <c r="G72" s="132"/>
      <c r="H72" s="133"/>
      <c r="I72" s="166"/>
      <c r="J72" s="134"/>
      <c r="K72" s="135"/>
    </row>
    <row r="73" spans="2:11" ht="30.75" customHeight="1" hidden="1">
      <c r="B73" s="374"/>
      <c r="C73" s="378" t="s">
        <v>70</v>
      </c>
      <c r="D73" s="378"/>
      <c r="E73" s="378"/>
      <c r="F73" s="378"/>
      <c r="G73" s="132"/>
      <c r="H73" s="133"/>
      <c r="I73" s="166"/>
      <c r="J73" s="134"/>
      <c r="K73" s="135"/>
    </row>
    <row r="74" spans="2:11" ht="27" customHeight="1" hidden="1">
      <c r="B74" s="358">
        <v>3</v>
      </c>
      <c r="C74" s="360" t="s">
        <v>71</v>
      </c>
      <c r="D74" s="361"/>
      <c r="E74" s="361"/>
      <c r="F74" s="362"/>
      <c r="G74" s="132"/>
      <c r="H74" s="133"/>
      <c r="I74" s="166"/>
      <c r="J74" s="134"/>
      <c r="K74" s="135"/>
    </row>
    <row r="75" spans="2:11" s="149" customFormat="1" ht="95.25" customHeight="1" hidden="1">
      <c r="B75" s="359"/>
      <c r="C75" s="363" t="s">
        <v>72</v>
      </c>
      <c r="D75" s="364"/>
      <c r="E75" s="364"/>
      <c r="F75" s="365"/>
      <c r="G75" s="145"/>
      <c r="H75" s="146"/>
      <c r="I75" s="129"/>
      <c r="J75" s="147"/>
      <c r="K75" s="148"/>
    </row>
    <row r="76" spans="2:11" ht="27" customHeight="1" hidden="1">
      <c r="B76" s="358">
        <v>4</v>
      </c>
      <c r="C76" s="367" t="s">
        <v>98</v>
      </c>
      <c r="D76" s="368"/>
      <c r="E76" s="368"/>
      <c r="F76" s="369"/>
      <c r="G76" s="132"/>
      <c r="H76" s="133"/>
      <c r="I76" s="166"/>
      <c r="J76" s="134"/>
      <c r="K76" s="135"/>
    </row>
    <row r="77" spans="2:11" ht="30.75" customHeight="1" hidden="1">
      <c r="B77" s="366"/>
      <c r="C77" s="352" t="s">
        <v>99</v>
      </c>
      <c r="D77" s="353"/>
      <c r="E77" s="353"/>
      <c r="F77" s="354"/>
      <c r="G77" s="132"/>
      <c r="H77" s="133"/>
      <c r="I77" s="166"/>
      <c r="J77" s="134"/>
      <c r="K77" s="135"/>
    </row>
    <row r="78" spans="2:11" ht="30.75" customHeight="1" hidden="1">
      <c r="B78" s="366"/>
      <c r="C78" s="352" t="s">
        <v>100</v>
      </c>
      <c r="D78" s="353"/>
      <c r="E78" s="353"/>
      <c r="F78" s="354"/>
      <c r="G78" s="132"/>
      <c r="H78" s="133"/>
      <c r="I78" s="166"/>
      <c r="J78" s="134"/>
      <c r="K78" s="135"/>
    </row>
    <row r="79" spans="2:11" ht="30.75" customHeight="1" hidden="1">
      <c r="B79" s="366"/>
      <c r="C79" s="352" t="s">
        <v>101</v>
      </c>
      <c r="D79" s="353"/>
      <c r="E79" s="353"/>
      <c r="F79" s="354"/>
      <c r="G79" s="132"/>
      <c r="H79" s="133"/>
      <c r="I79" s="166"/>
      <c r="J79" s="134"/>
      <c r="K79" s="135"/>
    </row>
    <row r="80" spans="2:11" ht="30.75" customHeight="1" hidden="1">
      <c r="B80" s="366"/>
      <c r="C80" s="352" t="s">
        <v>102</v>
      </c>
      <c r="D80" s="353"/>
      <c r="E80" s="353"/>
      <c r="F80" s="354"/>
      <c r="G80" s="132"/>
      <c r="H80" s="133"/>
      <c r="I80" s="166"/>
      <c r="J80" s="134"/>
      <c r="K80" s="135"/>
    </row>
    <row r="81" spans="2:11" ht="30.75" customHeight="1" hidden="1">
      <c r="B81" s="366"/>
      <c r="C81" s="352" t="s">
        <v>103</v>
      </c>
      <c r="D81" s="353"/>
      <c r="E81" s="353"/>
      <c r="F81" s="354"/>
      <c r="G81" s="132"/>
      <c r="H81" s="133"/>
      <c r="I81" s="166"/>
      <c r="J81" s="134"/>
      <c r="K81" s="135"/>
    </row>
    <row r="82" spans="2:11" ht="30.75" customHeight="1" hidden="1">
      <c r="B82" s="359"/>
      <c r="C82" s="352" t="s">
        <v>104</v>
      </c>
      <c r="D82" s="353"/>
      <c r="E82" s="353"/>
      <c r="F82" s="354"/>
      <c r="G82" s="150"/>
      <c r="H82" s="133"/>
      <c r="I82" s="151"/>
      <c r="J82" s="152"/>
      <c r="K82" s="153"/>
    </row>
    <row r="83" spans="3:11" ht="27" customHeight="1" hidden="1">
      <c r="C83" s="355" t="s">
        <v>105</v>
      </c>
      <c r="D83" s="356"/>
      <c r="E83" s="356"/>
      <c r="F83" s="357"/>
      <c r="G83" s="154">
        <f>SUM(G57:G82)</f>
        <v>0</v>
      </c>
      <c r="H83" s="154">
        <f>SUM(H57:H82)</f>
        <v>0</v>
      </c>
      <c r="I83" s="155" t="e">
        <f>H83*100/G83</f>
        <v>#DIV/0!</v>
      </c>
      <c r="J83" s="154">
        <f>SUM(J57:J82)</f>
        <v>0</v>
      </c>
      <c r="K83" s="155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9" sqref="D9:E9"/>
    </sheetView>
  </sheetViews>
  <sheetFormatPr defaultColWidth="7.8515625" defaultRowHeight="15"/>
  <cols>
    <col min="1" max="1" width="11.28125" style="8" customWidth="1"/>
    <col min="2" max="2" width="7.7109375" style="8" customWidth="1"/>
    <col min="3" max="3" width="3.421875" style="8" customWidth="1"/>
    <col min="4" max="4" width="12.421875" style="8" customWidth="1"/>
    <col min="5" max="5" width="10.7109375" style="8" customWidth="1"/>
    <col min="6" max="6" width="71.8515625" style="8" customWidth="1"/>
    <col min="7" max="7" width="15.28125" style="8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29.25" customHeight="1">
      <c r="A1" s="226" t="s">
        <v>31</v>
      </c>
      <c r="B1" s="227">
        <v>3.7</v>
      </c>
      <c r="C1" s="2" t="s">
        <v>0</v>
      </c>
      <c r="D1" s="228" t="s">
        <v>136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3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37" t="s">
        <v>15</v>
      </c>
      <c r="E7" s="338"/>
      <c r="F7" s="247" t="s">
        <v>16</v>
      </c>
      <c r="G7" s="248" t="s">
        <v>2</v>
      </c>
      <c r="H7" s="249"/>
      <c r="J7" s="250"/>
      <c r="K7" s="250"/>
    </row>
    <row r="8" spans="4:11" s="3" customFormat="1" ht="51.75" customHeight="1">
      <c r="D8" s="339">
        <v>1</v>
      </c>
      <c r="E8" s="340"/>
      <c r="F8" s="251" t="s">
        <v>137</v>
      </c>
      <c r="G8" s="252"/>
      <c r="H8" s="7" t="s">
        <v>17</v>
      </c>
      <c r="J8" s="253"/>
      <c r="K8" s="253"/>
    </row>
    <row r="9" spans="4:11" s="3" customFormat="1" ht="89.25" customHeight="1">
      <c r="D9" s="341">
        <v>2</v>
      </c>
      <c r="E9" s="341"/>
      <c r="F9" s="251" t="s">
        <v>138</v>
      </c>
      <c r="G9" s="252"/>
      <c r="H9" s="7" t="s">
        <v>17</v>
      </c>
      <c r="J9" s="253"/>
      <c r="K9" s="253"/>
    </row>
    <row r="10" spans="4:11" s="3" customFormat="1" ht="49.5" customHeight="1">
      <c r="D10" s="341">
        <v>3</v>
      </c>
      <c r="E10" s="341"/>
      <c r="F10" s="251" t="s">
        <v>139</v>
      </c>
      <c r="G10" s="252"/>
      <c r="H10" s="7" t="s">
        <v>17</v>
      </c>
      <c r="J10" s="253"/>
      <c r="K10" s="253"/>
    </row>
    <row r="11" spans="4:11" s="3" customFormat="1" ht="69" customHeight="1">
      <c r="D11" s="341">
        <v>4</v>
      </c>
      <c r="E11" s="341"/>
      <c r="F11" s="254" t="s">
        <v>140</v>
      </c>
      <c r="G11" s="252"/>
      <c r="H11" s="7" t="s">
        <v>17</v>
      </c>
      <c r="J11" s="253"/>
      <c r="K11" s="253"/>
    </row>
    <row r="12" spans="4:11" s="3" customFormat="1" ht="50.25" customHeight="1">
      <c r="D12" s="341">
        <v>5</v>
      </c>
      <c r="E12" s="341"/>
      <c r="F12" s="251" t="s">
        <v>141</v>
      </c>
      <c r="G12" s="252"/>
      <c r="H12" s="7" t="s">
        <v>17</v>
      </c>
      <c r="J12" s="253"/>
      <c r="K12" s="253"/>
    </row>
    <row r="13" spans="4:11" s="3" customFormat="1" ht="20.25">
      <c r="D13" s="255" t="s">
        <v>142</v>
      </c>
      <c r="E13" s="256"/>
      <c r="F13" s="257"/>
      <c r="G13" s="278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4"/>
      <c r="C16" s="334"/>
      <c r="D16" s="334"/>
      <c r="E16" s="334"/>
      <c r="F16" s="334"/>
      <c r="G16" s="334"/>
      <c r="H16" s="334"/>
    </row>
    <row r="17" spans="2:8" ht="20.25">
      <c r="B17" s="334"/>
      <c r="C17" s="334"/>
      <c r="D17" s="334"/>
      <c r="E17" s="334"/>
      <c r="F17" s="334"/>
      <c r="G17" s="334"/>
      <c r="H17" s="334"/>
    </row>
    <row r="18" spans="2:8" ht="20.25">
      <c r="B18" s="334"/>
      <c r="C18" s="334"/>
      <c r="D18" s="334"/>
      <c r="E18" s="334"/>
      <c r="F18" s="334"/>
      <c r="G18" s="334"/>
      <c r="H18" s="334"/>
    </row>
    <row r="19" spans="2:8" ht="20.25">
      <c r="B19" s="334"/>
      <c r="C19" s="334"/>
      <c r="D19" s="334"/>
      <c r="E19" s="334"/>
      <c r="F19" s="334"/>
      <c r="G19" s="334"/>
      <c r="H19" s="334"/>
    </row>
    <row r="20" spans="2:8" ht="20.25">
      <c r="B20" s="334"/>
      <c r="C20" s="334"/>
      <c r="D20" s="334"/>
      <c r="E20" s="334"/>
      <c r="F20" s="334"/>
      <c r="G20" s="334"/>
      <c r="H20" s="334"/>
    </row>
    <row r="21" spans="2:8" ht="20.25">
      <c r="B21" s="334"/>
      <c r="C21" s="334"/>
      <c r="D21" s="334"/>
      <c r="E21" s="334"/>
      <c r="F21" s="334"/>
      <c r="G21" s="334"/>
      <c r="H21" s="334"/>
    </row>
    <row r="22" spans="2:8" ht="20.25">
      <c r="B22" s="334"/>
      <c r="C22" s="334"/>
      <c r="D22" s="334"/>
      <c r="E22" s="334"/>
      <c r="F22" s="334"/>
      <c r="G22" s="334"/>
      <c r="H22" s="334"/>
    </row>
    <row r="23" spans="2:11" s="4" customFormat="1" ht="20.25">
      <c r="B23" s="335" t="s">
        <v>50</v>
      </c>
      <c r="C23" s="335"/>
      <c r="D23" s="335"/>
      <c r="E23" s="335"/>
      <c r="F23" s="335"/>
      <c r="G23" s="335"/>
      <c r="H23" s="335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6"/>
      <c r="C26" s="334"/>
      <c r="D26" s="334"/>
      <c r="E26" s="334"/>
      <c r="F26" s="334"/>
      <c r="G26" s="334"/>
      <c r="H26" s="334"/>
    </row>
    <row r="27" spans="2:8" ht="20.25">
      <c r="B27" s="334"/>
      <c r="C27" s="334"/>
      <c r="D27" s="334"/>
      <c r="E27" s="334"/>
      <c r="F27" s="334"/>
      <c r="G27" s="334"/>
      <c r="H27" s="334"/>
    </row>
    <row r="28" spans="2:8" ht="20.25">
      <c r="B28" s="334"/>
      <c r="C28" s="334"/>
      <c r="D28" s="334"/>
      <c r="E28" s="334"/>
      <c r="F28" s="334"/>
      <c r="G28" s="334"/>
      <c r="H28" s="334"/>
    </row>
    <row r="29" spans="2:8" ht="20.25">
      <c r="B29" s="334"/>
      <c r="C29" s="334"/>
      <c r="D29" s="334"/>
      <c r="E29" s="334"/>
      <c r="F29" s="334"/>
      <c r="G29" s="334"/>
      <c r="H29" s="334"/>
    </row>
    <row r="30" spans="2:8" ht="20.25">
      <c r="B30" s="334"/>
      <c r="C30" s="334"/>
      <c r="D30" s="334"/>
      <c r="E30" s="334"/>
      <c r="F30" s="334"/>
      <c r="G30" s="334"/>
      <c r="H30" s="334"/>
    </row>
    <row r="31" spans="2:8" ht="20.25">
      <c r="B31" s="334"/>
      <c r="C31" s="334"/>
      <c r="D31" s="334"/>
      <c r="E31" s="334"/>
      <c r="F31" s="334"/>
      <c r="G31" s="334"/>
      <c r="H31" s="334"/>
    </row>
    <row r="32" spans="2:8" ht="20.25">
      <c r="B32" s="334"/>
      <c r="C32" s="334"/>
      <c r="D32" s="334"/>
      <c r="E32" s="334"/>
      <c r="F32" s="334"/>
      <c r="G32" s="334"/>
      <c r="H32" s="334"/>
    </row>
    <row r="33" spans="2:7" s="4" customFormat="1" ht="20.25">
      <c r="B33" s="335" t="s">
        <v>50</v>
      </c>
      <c r="C33" s="335"/>
      <c r="D33" s="335"/>
      <c r="E33" s="335"/>
      <c r="F33" s="335"/>
      <c r="G33" s="335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2024-04-01T09:27:34Z</dcterms:modified>
  <cp:category/>
  <cp:version/>
  <cp:contentType/>
  <cp:contentStatus/>
</cp:coreProperties>
</file>