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3Y" sheetId="1" r:id="rId1"/>
    <sheet name="2.1" sheetId="2" r:id="rId2"/>
    <sheet name="3.4" sheetId="3" r:id="rId3"/>
    <sheet name="3.5" sheetId="4" r:id="rId4"/>
    <sheet name="3.6" sheetId="5" r:id="rId5"/>
    <sheet name="4.2" sheetId="6" r:id="rId6"/>
    <sheet name="4.3" sheetId="7" r:id="rId7"/>
    <sheet name="เงื่อนไขสำนักการคลัง" sheetId="8" r:id="rId8"/>
  </sheets>
  <externalReferences>
    <externalReference r:id="rId11"/>
    <externalReference r:id="rId12"/>
    <externalReference r:id="rId13"/>
  </externalReferences>
  <definedNames>
    <definedName name="___for10">'[1]8'!$X$7</definedName>
    <definedName name="___for14">'[1]12'!$X$7</definedName>
    <definedName name="__for11" localSheetId="1">#REF!</definedName>
    <definedName name="__for11" localSheetId="2">#REF!</definedName>
    <definedName name="__for11" localSheetId="3">#REF!</definedName>
    <definedName name="__for11" localSheetId="4">#REF!</definedName>
    <definedName name="__for11" localSheetId="5">#REF!</definedName>
    <definedName name="__for11" localSheetId="6">#REF!</definedName>
    <definedName name="__for11">#REF!</definedName>
    <definedName name="__for12" localSheetId="1">#REF!</definedName>
    <definedName name="__for12" localSheetId="2">#REF!</definedName>
    <definedName name="__for12" localSheetId="3">#REF!</definedName>
    <definedName name="__for12" localSheetId="4">#REF!</definedName>
    <definedName name="__for12" localSheetId="5">#REF!</definedName>
    <definedName name="__for12" localSheetId="6">#REF!</definedName>
    <definedName name="__for12">#REF!</definedName>
    <definedName name="__for13" localSheetId="1">#REF!</definedName>
    <definedName name="__for13" localSheetId="2">#REF!</definedName>
    <definedName name="__for13" localSheetId="3">#REF!</definedName>
    <definedName name="__for13" localSheetId="4">#REF!</definedName>
    <definedName name="__for13" localSheetId="5">#REF!</definedName>
    <definedName name="__for13" localSheetId="6">#REF!</definedName>
    <definedName name="__for13">#REF!</definedName>
    <definedName name="__for17" localSheetId="1">#REF!</definedName>
    <definedName name="__for17" localSheetId="2">#REF!</definedName>
    <definedName name="__for17" localSheetId="3">#REF!</definedName>
    <definedName name="__for17" localSheetId="4">#REF!</definedName>
    <definedName name="__for17" localSheetId="5">#REF!</definedName>
    <definedName name="__for17" localSheetId="6">#REF!</definedName>
    <definedName name="__for17">#REF!</definedName>
    <definedName name="__for5" localSheetId="1">#REF!</definedName>
    <definedName name="__for5" localSheetId="2">#REF!</definedName>
    <definedName name="__for5" localSheetId="3">#REF!</definedName>
    <definedName name="__for5" localSheetId="4">#REF!</definedName>
    <definedName name="__for5" localSheetId="5">#REF!</definedName>
    <definedName name="__for5" localSheetId="6">#REF!</definedName>
    <definedName name="__for5">#REF!</definedName>
    <definedName name="__for6" localSheetId="1">#REF!</definedName>
    <definedName name="__for6" localSheetId="2">#REF!</definedName>
    <definedName name="__for6" localSheetId="3">#REF!</definedName>
    <definedName name="__for6" localSheetId="4">#REF!</definedName>
    <definedName name="__for6" localSheetId="5">#REF!</definedName>
    <definedName name="__for6" localSheetId="6">#REF!</definedName>
    <definedName name="__for6">#REF!</definedName>
    <definedName name="__for8" localSheetId="1">#REF!</definedName>
    <definedName name="__for8" localSheetId="2">#REF!</definedName>
    <definedName name="__for8" localSheetId="3">#REF!</definedName>
    <definedName name="__for8" localSheetId="4">#REF!</definedName>
    <definedName name="__for8" localSheetId="5">#REF!</definedName>
    <definedName name="__for8" localSheetId="6">#REF!</definedName>
    <definedName name="__for8">#REF!</definedName>
    <definedName name="__for9" localSheetId="1">#REF!</definedName>
    <definedName name="__for9" localSheetId="2">#REF!</definedName>
    <definedName name="__for9" localSheetId="3">#REF!</definedName>
    <definedName name="__for9" localSheetId="4">#REF!</definedName>
    <definedName name="__for9" localSheetId="5">#REF!</definedName>
    <definedName name="__for9" localSheetId="6">#REF!</definedName>
    <definedName name="__for9">#REF!</definedName>
    <definedName name="_for10">'[1]8'!$X$7</definedName>
    <definedName name="_for11" localSheetId="1">#REF!</definedName>
    <definedName name="_for11" localSheetId="2">#REF!</definedName>
    <definedName name="_for11" localSheetId="3">#REF!</definedName>
    <definedName name="_for11" localSheetId="4">#REF!</definedName>
    <definedName name="_for11" localSheetId="5">#REF!</definedName>
    <definedName name="_for11" localSheetId="6">#REF!</definedName>
    <definedName name="_for11">#REF!</definedName>
    <definedName name="_for12" localSheetId="1">#REF!</definedName>
    <definedName name="_for12" localSheetId="2">#REF!</definedName>
    <definedName name="_for12" localSheetId="3">#REF!</definedName>
    <definedName name="_for12" localSheetId="4">#REF!</definedName>
    <definedName name="_for12" localSheetId="5">#REF!</definedName>
    <definedName name="_for12" localSheetId="6">#REF!</definedName>
    <definedName name="_for12">#REF!</definedName>
    <definedName name="_for13" localSheetId="1">#REF!</definedName>
    <definedName name="_for13" localSheetId="2">#REF!</definedName>
    <definedName name="_for13" localSheetId="3">#REF!</definedName>
    <definedName name="_for13" localSheetId="4">#REF!</definedName>
    <definedName name="_for13" localSheetId="5">#REF!</definedName>
    <definedName name="_for13" localSheetId="6">#REF!</definedName>
    <definedName name="_for13">#REF!</definedName>
    <definedName name="_for14">'[1]12'!$X$7</definedName>
    <definedName name="_for17" localSheetId="1">#REF!</definedName>
    <definedName name="_for17" localSheetId="2">#REF!</definedName>
    <definedName name="_for17" localSheetId="3">#REF!</definedName>
    <definedName name="_for17" localSheetId="4">#REF!</definedName>
    <definedName name="_for17" localSheetId="5">#REF!</definedName>
    <definedName name="_for17" localSheetId="6">#REF!</definedName>
    <definedName name="_for17">#REF!</definedName>
    <definedName name="_for5" localSheetId="1">#REF!</definedName>
    <definedName name="_for5" localSheetId="2">#REF!</definedName>
    <definedName name="_for5" localSheetId="3">#REF!</definedName>
    <definedName name="_for5" localSheetId="4">#REF!</definedName>
    <definedName name="_for5" localSheetId="5">#REF!</definedName>
    <definedName name="_for5" localSheetId="6">#REF!</definedName>
    <definedName name="_for5">#REF!</definedName>
    <definedName name="_for6" localSheetId="1">#REF!</definedName>
    <definedName name="_for6" localSheetId="2">#REF!</definedName>
    <definedName name="_for6" localSheetId="3">#REF!</definedName>
    <definedName name="_for6" localSheetId="4">#REF!</definedName>
    <definedName name="_for6" localSheetId="5">#REF!</definedName>
    <definedName name="_for6" localSheetId="6">#REF!</definedName>
    <definedName name="_for6">#REF!</definedName>
    <definedName name="_for8" localSheetId="1">#REF!</definedName>
    <definedName name="_for8" localSheetId="2">#REF!</definedName>
    <definedName name="_for8" localSheetId="3">#REF!</definedName>
    <definedName name="_for8" localSheetId="4">#REF!</definedName>
    <definedName name="_for8" localSheetId="5">#REF!</definedName>
    <definedName name="_for8" localSheetId="6">#REF!</definedName>
    <definedName name="_for8">#REF!</definedName>
    <definedName name="_for9" localSheetId="1">#REF!</definedName>
    <definedName name="_for9" localSheetId="2">#REF!</definedName>
    <definedName name="_for9" localSheetId="3">#REF!</definedName>
    <definedName name="_for9" localSheetId="4">#REF!</definedName>
    <definedName name="_for9" localSheetId="5">#REF!</definedName>
    <definedName name="_for9" localSheetId="6">#REF!</definedName>
    <definedName name="_for9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6">#REF!</definedName>
    <definedName name="data">#REF!</definedName>
    <definedName name="data10">'[1]8'!$A$7</definedName>
    <definedName name="data10.2" localSheetId="1">#REF!</definedName>
    <definedName name="data10.2" localSheetId="2">#REF!</definedName>
    <definedName name="data10.2" localSheetId="3">#REF!</definedName>
    <definedName name="data10.2" localSheetId="4">#REF!</definedName>
    <definedName name="data10.2" localSheetId="5">#REF!</definedName>
    <definedName name="data10.2" localSheetId="6">#REF!</definedName>
    <definedName name="data10.2">#REF!</definedName>
    <definedName name="data11" localSheetId="1">#REF!</definedName>
    <definedName name="data11" localSheetId="2">#REF!</definedName>
    <definedName name="data11" localSheetId="3">#REF!</definedName>
    <definedName name="data11" localSheetId="4">#REF!</definedName>
    <definedName name="data11" localSheetId="5">#REF!</definedName>
    <definedName name="data11" localSheetId="6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 localSheetId="4">#REF!</definedName>
    <definedName name="data12" localSheetId="5">#REF!</definedName>
    <definedName name="data12" localSheetId="6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 localSheetId="4">#REF!</definedName>
    <definedName name="data13" localSheetId="5">#REF!</definedName>
    <definedName name="data13" localSheetId="6">#REF!</definedName>
    <definedName name="data13">#REF!</definedName>
    <definedName name="data13.1" localSheetId="1">#REF!</definedName>
    <definedName name="data13.1" localSheetId="2">#REF!</definedName>
    <definedName name="data13.1" localSheetId="3">#REF!</definedName>
    <definedName name="data13.1" localSheetId="4">#REF!</definedName>
    <definedName name="data13.1" localSheetId="5">#REF!</definedName>
    <definedName name="data13.1" localSheetId="6">#REF!</definedName>
    <definedName name="data13.1">#REF!</definedName>
    <definedName name="data13.2" localSheetId="1">#REF!</definedName>
    <definedName name="data13.2" localSheetId="2">#REF!</definedName>
    <definedName name="data13.2" localSheetId="3">#REF!</definedName>
    <definedName name="data13.2" localSheetId="4">#REF!</definedName>
    <definedName name="data13.2" localSheetId="5">#REF!</definedName>
    <definedName name="data13.2" localSheetId="6">#REF!</definedName>
    <definedName name="data13.2">#REF!</definedName>
    <definedName name="data13.3" localSheetId="1">#REF!</definedName>
    <definedName name="data13.3" localSheetId="2">#REF!</definedName>
    <definedName name="data13.3" localSheetId="3">#REF!</definedName>
    <definedName name="data13.3" localSheetId="4">#REF!</definedName>
    <definedName name="data13.3" localSheetId="5">#REF!</definedName>
    <definedName name="data13.3" localSheetId="6">#REF!</definedName>
    <definedName name="data13.3">#REF!</definedName>
    <definedName name="data14">'[1]12'!$A$7</definedName>
    <definedName name="data17" localSheetId="1">#REF!</definedName>
    <definedName name="data17" localSheetId="2">#REF!</definedName>
    <definedName name="data17" localSheetId="3">#REF!</definedName>
    <definedName name="data17" localSheetId="4">#REF!</definedName>
    <definedName name="data17" localSheetId="5">#REF!</definedName>
    <definedName name="data17" localSheetId="6">#REF!</definedName>
    <definedName name="data17">#REF!</definedName>
    <definedName name="data2_2_1" localSheetId="1">#REF!</definedName>
    <definedName name="data2_2_1" localSheetId="2">#REF!</definedName>
    <definedName name="data2_2_1" localSheetId="3">#REF!</definedName>
    <definedName name="data2_2_1" localSheetId="4">#REF!</definedName>
    <definedName name="data2_2_1" localSheetId="5">#REF!</definedName>
    <definedName name="data2_2_1" localSheetId="6">#REF!</definedName>
    <definedName name="data2_2_1">#REF!</definedName>
    <definedName name="data4_1">'[1]3.1'!$A$7</definedName>
    <definedName name="data5" localSheetId="1">#REF!</definedName>
    <definedName name="data5" localSheetId="2">#REF!</definedName>
    <definedName name="data5" localSheetId="3">#REF!</definedName>
    <definedName name="data5" localSheetId="4">#REF!</definedName>
    <definedName name="data5" localSheetId="5">#REF!</definedName>
    <definedName name="data5" localSheetId="6">#REF!</definedName>
    <definedName name="data5">#REF!</definedName>
    <definedName name="data5.1" localSheetId="1">#REF!</definedName>
    <definedName name="data5.1" localSheetId="2">#REF!</definedName>
    <definedName name="data5.1" localSheetId="3">#REF!</definedName>
    <definedName name="data5.1" localSheetId="4">#REF!</definedName>
    <definedName name="data5.1" localSheetId="5">#REF!</definedName>
    <definedName name="data5.1" localSheetId="6">#REF!</definedName>
    <definedName name="data5.1">#REF!</definedName>
    <definedName name="data6" localSheetId="1">#REF!</definedName>
    <definedName name="data6" localSheetId="2">#REF!</definedName>
    <definedName name="data6" localSheetId="3">#REF!</definedName>
    <definedName name="data6" localSheetId="4">#REF!</definedName>
    <definedName name="data6" localSheetId="5">#REF!</definedName>
    <definedName name="data6" localSheetId="6">#REF!</definedName>
    <definedName name="data6">#REF!</definedName>
    <definedName name="data7.1" localSheetId="1">#REF!</definedName>
    <definedName name="data7.1" localSheetId="2">#REF!</definedName>
    <definedName name="data7.1" localSheetId="3">#REF!</definedName>
    <definedName name="data7.1" localSheetId="4">#REF!</definedName>
    <definedName name="data7.1" localSheetId="5">#REF!</definedName>
    <definedName name="data7.1" localSheetId="6">#REF!</definedName>
    <definedName name="data7.1">#REF!</definedName>
    <definedName name="data7.2.1" localSheetId="1">#REF!</definedName>
    <definedName name="data7.2.1" localSheetId="2">#REF!</definedName>
    <definedName name="data7.2.1" localSheetId="3">#REF!</definedName>
    <definedName name="data7.2.1" localSheetId="4">#REF!</definedName>
    <definedName name="data7.2.1" localSheetId="5">#REF!</definedName>
    <definedName name="data7.2.1" localSheetId="6">#REF!</definedName>
    <definedName name="data7.2.1">#REF!</definedName>
    <definedName name="data7.2.2" localSheetId="1">#REF!</definedName>
    <definedName name="data7.2.2" localSheetId="2">#REF!</definedName>
    <definedName name="data7.2.2" localSheetId="3">#REF!</definedName>
    <definedName name="data7.2.2" localSheetId="4">#REF!</definedName>
    <definedName name="data7.2.2" localSheetId="5">#REF!</definedName>
    <definedName name="data7.2.2" localSheetId="6">#REF!</definedName>
    <definedName name="data7.2.2">#REF!</definedName>
    <definedName name="data7.2.3" localSheetId="1">#REF!</definedName>
    <definedName name="data7.2.3" localSheetId="2">#REF!</definedName>
    <definedName name="data7.2.3" localSheetId="3">#REF!</definedName>
    <definedName name="data7.2.3" localSheetId="4">#REF!</definedName>
    <definedName name="data7.2.3" localSheetId="5">#REF!</definedName>
    <definedName name="data7.2.3" localSheetId="6">#REF!</definedName>
    <definedName name="data7.2.3">#REF!</definedName>
    <definedName name="data8" localSheetId="1">#REF!</definedName>
    <definedName name="data8" localSheetId="2">#REF!</definedName>
    <definedName name="data8" localSheetId="3">#REF!</definedName>
    <definedName name="data8" localSheetId="4">#REF!</definedName>
    <definedName name="data8" localSheetId="5">#REF!</definedName>
    <definedName name="data8" localSheetId="6">#REF!</definedName>
    <definedName name="data8">#REF!</definedName>
    <definedName name="data8a" localSheetId="1">#REF!</definedName>
    <definedName name="data8a" localSheetId="2">#REF!</definedName>
    <definedName name="data8a" localSheetId="3">#REF!</definedName>
    <definedName name="data8a" localSheetId="4">#REF!</definedName>
    <definedName name="data8a" localSheetId="5">#REF!</definedName>
    <definedName name="data8a" localSheetId="6">#REF!</definedName>
    <definedName name="data8a">#REF!</definedName>
    <definedName name="data8i" localSheetId="1">#REF!</definedName>
    <definedName name="data8i" localSheetId="2">#REF!</definedName>
    <definedName name="data8i" localSheetId="3">#REF!</definedName>
    <definedName name="data8i" localSheetId="4">#REF!</definedName>
    <definedName name="data8i" localSheetId="5">#REF!</definedName>
    <definedName name="data8i" localSheetId="6">#REF!</definedName>
    <definedName name="data8i">#REF!</definedName>
    <definedName name="data9" localSheetId="1">#REF!</definedName>
    <definedName name="data9" localSheetId="2">#REF!</definedName>
    <definedName name="data9" localSheetId="3">#REF!</definedName>
    <definedName name="data9" localSheetId="4">#REF!</definedName>
    <definedName name="data9" localSheetId="5">#REF!</definedName>
    <definedName name="data9" localSheetId="6">#REF!</definedName>
    <definedName name="data9">#REF!</definedName>
    <definedName name="data9.3" localSheetId="1">#REF!</definedName>
    <definedName name="data9.3" localSheetId="2">#REF!</definedName>
    <definedName name="data9.3" localSheetId="3">#REF!</definedName>
    <definedName name="data9.3" localSheetId="4">#REF!</definedName>
    <definedName name="data9.3" localSheetId="5">#REF!</definedName>
    <definedName name="data9.3" localSheetId="6">#REF!</definedName>
    <definedName name="data9.3">#REF!</definedName>
    <definedName name="datacg" localSheetId="1">#REF!</definedName>
    <definedName name="datacg" localSheetId="2">#REF!</definedName>
    <definedName name="datacg" localSheetId="3">#REF!</definedName>
    <definedName name="datacg" localSheetId="4">#REF!</definedName>
    <definedName name="datacg" localSheetId="5">#REF!</definedName>
    <definedName name="datacg" localSheetId="6">#REF!</definedName>
    <definedName name="datacg">#REF!</definedName>
    <definedName name="for10.2" localSheetId="1">#REF!</definedName>
    <definedName name="for10.2" localSheetId="2">#REF!</definedName>
    <definedName name="for10.2" localSheetId="3">#REF!</definedName>
    <definedName name="for10.2" localSheetId="4">#REF!</definedName>
    <definedName name="for10.2" localSheetId="5">#REF!</definedName>
    <definedName name="for10.2" localSheetId="6">#REF!</definedName>
    <definedName name="for10.2">#REF!</definedName>
    <definedName name="for13.1" localSheetId="1">#REF!</definedName>
    <definedName name="for13.1" localSheetId="2">#REF!</definedName>
    <definedName name="for13.1" localSheetId="3">#REF!</definedName>
    <definedName name="for13.1" localSheetId="4">#REF!</definedName>
    <definedName name="for13.1" localSheetId="5">#REF!</definedName>
    <definedName name="for13.1" localSheetId="6">#REF!</definedName>
    <definedName name="for13.1">#REF!</definedName>
    <definedName name="for13.2" localSheetId="1">#REF!</definedName>
    <definedName name="for13.2" localSheetId="2">#REF!</definedName>
    <definedName name="for13.2" localSheetId="3">#REF!</definedName>
    <definedName name="for13.2" localSheetId="4">#REF!</definedName>
    <definedName name="for13.2" localSheetId="5">#REF!</definedName>
    <definedName name="for13.2" localSheetId="6">#REF!</definedName>
    <definedName name="for13.2">#REF!</definedName>
    <definedName name="for13.3" localSheetId="1">#REF!</definedName>
    <definedName name="for13.3" localSheetId="2">#REF!</definedName>
    <definedName name="for13.3" localSheetId="3">#REF!</definedName>
    <definedName name="for13.3" localSheetId="4">#REF!</definedName>
    <definedName name="for13.3" localSheetId="5">#REF!</definedName>
    <definedName name="for13.3" localSheetId="6">#REF!</definedName>
    <definedName name="for13.3">#REF!</definedName>
    <definedName name="for2_2_1" localSheetId="1">#REF!</definedName>
    <definedName name="for2_2_1" localSheetId="2">#REF!</definedName>
    <definedName name="for2_2_1" localSheetId="3">#REF!</definedName>
    <definedName name="for2_2_1" localSheetId="4">#REF!</definedName>
    <definedName name="for2_2_1" localSheetId="5">#REF!</definedName>
    <definedName name="for2_2_1" localSheetId="6">#REF!</definedName>
    <definedName name="for2_2_1">#REF!</definedName>
    <definedName name="for4_1">'[1]3.1'!$X$7</definedName>
    <definedName name="for5.1" localSheetId="1">#REF!</definedName>
    <definedName name="for5.1" localSheetId="2">#REF!</definedName>
    <definedName name="for5.1" localSheetId="3">#REF!</definedName>
    <definedName name="for5.1" localSheetId="4">#REF!</definedName>
    <definedName name="for5.1" localSheetId="5">#REF!</definedName>
    <definedName name="for5.1" localSheetId="6">#REF!</definedName>
    <definedName name="for5.1">#REF!</definedName>
    <definedName name="for7.1" localSheetId="1">#REF!</definedName>
    <definedName name="for7.1" localSheetId="2">#REF!</definedName>
    <definedName name="for7.1" localSheetId="3">#REF!</definedName>
    <definedName name="for7.1" localSheetId="4">#REF!</definedName>
    <definedName name="for7.1" localSheetId="5">#REF!</definedName>
    <definedName name="for7.1" localSheetId="6">#REF!</definedName>
    <definedName name="for7.1">#REF!</definedName>
    <definedName name="for7.2.1" localSheetId="1">#REF!</definedName>
    <definedName name="for7.2.1" localSheetId="2">#REF!</definedName>
    <definedName name="for7.2.1" localSheetId="3">#REF!</definedName>
    <definedName name="for7.2.1" localSheetId="4">#REF!</definedName>
    <definedName name="for7.2.1" localSheetId="5">#REF!</definedName>
    <definedName name="for7.2.1" localSheetId="6">#REF!</definedName>
    <definedName name="for7.2.1">#REF!</definedName>
    <definedName name="for7.2.2" localSheetId="1">#REF!</definedName>
    <definedName name="for7.2.2" localSheetId="2">#REF!</definedName>
    <definedName name="for7.2.2" localSheetId="3">#REF!</definedName>
    <definedName name="for7.2.2" localSheetId="4">#REF!</definedName>
    <definedName name="for7.2.2" localSheetId="5">#REF!</definedName>
    <definedName name="for7.2.2" localSheetId="6">#REF!</definedName>
    <definedName name="for7.2.2">#REF!</definedName>
    <definedName name="for7.2.3" localSheetId="1">#REF!</definedName>
    <definedName name="for7.2.3" localSheetId="2">#REF!</definedName>
    <definedName name="for7.2.3" localSheetId="3">#REF!</definedName>
    <definedName name="for7.2.3" localSheetId="4">#REF!</definedName>
    <definedName name="for7.2.3" localSheetId="5">#REF!</definedName>
    <definedName name="for7.2.3" localSheetId="6">#REF!</definedName>
    <definedName name="for7.2.3">#REF!</definedName>
    <definedName name="for8a" localSheetId="1">#REF!</definedName>
    <definedName name="for8a" localSheetId="2">#REF!</definedName>
    <definedName name="for8a" localSheetId="3">#REF!</definedName>
    <definedName name="for8a" localSheetId="4">#REF!</definedName>
    <definedName name="for8a" localSheetId="5">#REF!</definedName>
    <definedName name="for8a" localSheetId="6">#REF!</definedName>
    <definedName name="for8a">#REF!</definedName>
    <definedName name="for8i" localSheetId="1">#REF!</definedName>
    <definedName name="for8i" localSheetId="2">#REF!</definedName>
    <definedName name="for8i" localSheetId="3">#REF!</definedName>
    <definedName name="for8i" localSheetId="4">#REF!</definedName>
    <definedName name="for8i" localSheetId="5">#REF!</definedName>
    <definedName name="for8i" localSheetId="6">#REF!</definedName>
    <definedName name="for8i">#REF!</definedName>
    <definedName name="for9.3" localSheetId="1">#REF!</definedName>
    <definedName name="for9.3" localSheetId="2">#REF!</definedName>
    <definedName name="for9.3" localSheetId="3">#REF!</definedName>
    <definedName name="for9.3" localSheetId="4">#REF!</definedName>
    <definedName name="for9.3" localSheetId="5">#REF!</definedName>
    <definedName name="for9.3" localSheetId="6">#REF!</definedName>
    <definedName name="for9.3">#REF!</definedName>
    <definedName name="forcg" localSheetId="1">#REF!</definedName>
    <definedName name="forcg" localSheetId="2">#REF!</definedName>
    <definedName name="forcg" localSheetId="3">#REF!</definedName>
    <definedName name="forcg" localSheetId="4">#REF!</definedName>
    <definedName name="forcg" localSheetId="5">#REF!</definedName>
    <definedName name="forcg" localSheetId="6">#REF!</definedName>
    <definedName name="forcg">#REF!</definedName>
    <definedName name="formulation" localSheetId="1">#REF!</definedName>
    <definedName name="formulation" localSheetId="2">#REF!</definedName>
    <definedName name="formulation" localSheetId="3">#REF!</definedName>
    <definedName name="formulation" localSheetId="4">#REF!</definedName>
    <definedName name="formulation" localSheetId="5">#REF!</definedName>
    <definedName name="formulation" localSheetId="6">#REF!</definedName>
    <definedName name="formulation">#REF!</definedName>
    <definedName name="note" localSheetId="1">#REF!</definedName>
    <definedName name="note" localSheetId="2">#REF!</definedName>
    <definedName name="note" localSheetId="3">#REF!</definedName>
    <definedName name="note" localSheetId="4">#REF!</definedName>
    <definedName name="note" localSheetId="5">#REF!</definedName>
    <definedName name="note" localSheetId="6">#REF!</definedName>
    <definedName name="note">#REF!</definedName>
    <definedName name="note1" localSheetId="1">#REF!</definedName>
    <definedName name="note1" localSheetId="2">#REF!</definedName>
    <definedName name="note1" localSheetId="3">#REF!</definedName>
    <definedName name="note1" localSheetId="4">#REF!</definedName>
    <definedName name="note1" localSheetId="5">#REF!</definedName>
    <definedName name="note1" localSheetId="6">#REF!</definedName>
    <definedName name="note1">#REF!</definedName>
    <definedName name="note10">'[1]8'!$AL$7</definedName>
    <definedName name="note10.2" localSheetId="1">#REF!</definedName>
    <definedName name="note10.2" localSheetId="2">#REF!</definedName>
    <definedName name="note10.2" localSheetId="3">#REF!</definedName>
    <definedName name="note10.2" localSheetId="4">#REF!</definedName>
    <definedName name="note10.2" localSheetId="5">#REF!</definedName>
    <definedName name="note10.2" localSheetId="6">#REF!</definedName>
    <definedName name="note10.2">#REF!</definedName>
    <definedName name="note11" localSheetId="1">#REF!</definedName>
    <definedName name="note11" localSheetId="2">#REF!</definedName>
    <definedName name="note11" localSheetId="3">#REF!</definedName>
    <definedName name="note11" localSheetId="4">#REF!</definedName>
    <definedName name="note11" localSheetId="5">#REF!</definedName>
    <definedName name="note11" localSheetId="6">#REF!</definedName>
    <definedName name="note11">#REF!</definedName>
    <definedName name="note12" localSheetId="1">#REF!</definedName>
    <definedName name="note12" localSheetId="2">#REF!</definedName>
    <definedName name="note12" localSheetId="3">#REF!</definedName>
    <definedName name="note12" localSheetId="4">#REF!</definedName>
    <definedName name="note12" localSheetId="5">#REF!</definedName>
    <definedName name="note12" localSheetId="6">#REF!</definedName>
    <definedName name="note12">#REF!</definedName>
    <definedName name="note13">'[1]11'!$AL$7</definedName>
    <definedName name="note13.1" localSheetId="1">#REF!</definedName>
    <definedName name="note13.1" localSheetId="2">#REF!</definedName>
    <definedName name="note13.1" localSheetId="3">#REF!</definedName>
    <definedName name="note13.1" localSheetId="4">#REF!</definedName>
    <definedName name="note13.1" localSheetId="5">#REF!</definedName>
    <definedName name="note13.1" localSheetId="6">#REF!</definedName>
    <definedName name="note13.1">#REF!</definedName>
    <definedName name="note13.2" localSheetId="1">#REF!</definedName>
    <definedName name="note13.2" localSheetId="2">#REF!</definedName>
    <definedName name="note13.2" localSheetId="3">#REF!</definedName>
    <definedName name="note13.2" localSheetId="4">#REF!</definedName>
    <definedName name="note13.2" localSheetId="5">#REF!</definedName>
    <definedName name="note13.2" localSheetId="6">#REF!</definedName>
    <definedName name="note13.2">#REF!</definedName>
    <definedName name="note13.3" localSheetId="1">#REF!</definedName>
    <definedName name="note13.3" localSheetId="2">#REF!</definedName>
    <definedName name="note13.3" localSheetId="3">#REF!</definedName>
    <definedName name="note13.3" localSheetId="4">#REF!</definedName>
    <definedName name="note13.3" localSheetId="5">#REF!</definedName>
    <definedName name="note13.3" localSheetId="6">#REF!</definedName>
    <definedName name="note13.3">#REF!</definedName>
    <definedName name="note14" localSheetId="1">#REF!</definedName>
    <definedName name="note14" localSheetId="2">#REF!</definedName>
    <definedName name="note14" localSheetId="3">#REF!</definedName>
    <definedName name="note14" localSheetId="4">#REF!</definedName>
    <definedName name="note14" localSheetId="5">#REF!</definedName>
    <definedName name="note14" localSheetId="6">#REF!</definedName>
    <definedName name="note14">#REF!</definedName>
    <definedName name="note16" localSheetId="1">#REF!</definedName>
    <definedName name="note16" localSheetId="2">#REF!</definedName>
    <definedName name="note16" localSheetId="3">#REF!</definedName>
    <definedName name="note16" localSheetId="4">#REF!</definedName>
    <definedName name="note16" localSheetId="5">#REF!</definedName>
    <definedName name="note16" localSheetId="6">#REF!</definedName>
    <definedName name="note16">#REF!</definedName>
    <definedName name="note17" localSheetId="1">#REF!</definedName>
    <definedName name="note17" localSheetId="2">#REF!</definedName>
    <definedName name="note17" localSheetId="3">#REF!</definedName>
    <definedName name="note17" localSheetId="4">#REF!</definedName>
    <definedName name="note17" localSheetId="5">#REF!</definedName>
    <definedName name="note17" localSheetId="6">#REF!</definedName>
    <definedName name="note17">#REF!</definedName>
    <definedName name="note2_2_1" localSheetId="1">#REF!</definedName>
    <definedName name="note2_2_1" localSheetId="2">#REF!</definedName>
    <definedName name="note2_2_1" localSheetId="3">#REF!</definedName>
    <definedName name="note2_2_1" localSheetId="4">#REF!</definedName>
    <definedName name="note2_2_1" localSheetId="5">#REF!</definedName>
    <definedName name="note2_2_1" localSheetId="6">#REF!</definedName>
    <definedName name="note2_2_1">#REF!</definedName>
    <definedName name="note3.6" localSheetId="1">#REF!</definedName>
    <definedName name="note3.6" localSheetId="2">#REF!</definedName>
    <definedName name="note3.6" localSheetId="3">#REF!</definedName>
    <definedName name="note3.6" localSheetId="4">#REF!</definedName>
    <definedName name="note3.6" localSheetId="5">#REF!</definedName>
    <definedName name="note3.6" localSheetId="6">#REF!</definedName>
    <definedName name="note3.6">#REF!</definedName>
    <definedName name="note3.7" localSheetId="1">#REF!</definedName>
    <definedName name="note3.7" localSheetId="2">#REF!</definedName>
    <definedName name="note3.7" localSheetId="3">#REF!</definedName>
    <definedName name="note3.7" localSheetId="4">#REF!</definedName>
    <definedName name="note3.7" localSheetId="5">#REF!</definedName>
    <definedName name="note3.7" localSheetId="6">#REF!</definedName>
    <definedName name="note3.7">#REF!</definedName>
    <definedName name="note4" localSheetId="1">#REF!</definedName>
    <definedName name="note4" localSheetId="2">#REF!</definedName>
    <definedName name="note4" localSheetId="3">#REF!</definedName>
    <definedName name="note4" localSheetId="4">#REF!</definedName>
    <definedName name="note4" localSheetId="5">#REF!</definedName>
    <definedName name="note4" localSheetId="6">#REF!</definedName>
    <definedName name="note4">#REF!</definedName>
    <definedName name="note4_1">'[1]3.1'!$AL$7</definedName>
    <definedName name="note5" localSheetId="1">#REF!</definedName>
    <definedName name="note5" localSheetId="2">#REF!</definedName>
    <definedName name="note5" localSheetId="3">#REF!</definedName>
    <definedName name="note5" localSheetId="4">#REF!</definedName>
    <definedName name="note5" localSheetId="5">#REF!</definedName>
    <definedName name="note5" localSheetId="6">#REF!</definedName>
    <definedName name="note5">#REF!</definedName>
    <definedName name="note5.1" localSheetId="1">#REF!</definedName>
    <definedName name="note5.1" localSheetId="2">#REF!</definedName>
    <definedName name="note5.1" localSheetId="3">#REF!</definedName>
    <definedName name="note5.1" localSheetId="4">#REF!</definedName>
    <definedName name="note5.1" localSheetId="5">#REF!</definedName>
    <definedName name="note5.1" localSheetId="6">#REF!</definedName>
    <definedName name="note5.1">#REF!</definedName>
    <definedName name="note6" localSheetId="1">#REF!</definedName>
    <definedName name="note6" localSheetId="2">#REF!</definedName>
    <definedName name="note6" localSheetId="3">#REF!</definedName>
    <definedName name="note6" localSheetId="4">#REF!</definedName>
    <definedName name="note6" localSheetId="5">#REF!</definedName>
    <definedName name="note6" localSheetId="6">#REF!</definedName>
    <definedName name="note6">#REF!</definedName>
    <definedName name="note7.1" localSheetId="1">#REF!</definedName>
    <definedName name="note7.1" localSheetId="2">#REF!</definedName>
    <definedName name="note7.1" localSheetId="3">#REF!</definedName>
    <definedName name="note7.1" localSheetId="4">#REF!</definedName>
    <definedName name="note7.1" localSheetId="5">#REF!</definedName>
    <definedName name="note7.1" localSheetId="6">#REF!</definedName>
    <definedName name="note7.1">#REF!</definedName>
    <definedName name="note7.2.1" localSheetId="1">#REF!</definedName>
    <definedName name="note7.2.1" localSheetId="2">#REF!</definedName>
    <definedName name="note7.2.1" localSheetId="3">#REF!</definedName>
    <definedName name="note7.2.1" localSheetId="4">#REF!</definedName>
    <definedName name="note7.2.1" localSheetId="5">#REF!</definedName>
    <definedName name="note7.2.1" localSheetId="6">#REF!</definedName>
    <definedName name="note7.2.1">#REF!</definedName>
    <definedName name="note7.2.2" localSheetId="1">#REF!</definedName>
    <definedName name="note7.2.2" localSheetId="2">#REF!</definedName>
    <definedName name="note7.2.2" localSheetId="3">#REF!</definedName>
    <definedName name="note7.2.2" localSheetId="4">#REF!</definedName>
    <definedName name="note7.2.2" localSheetId="5">#REF!</definedName>
    <definedName name="note7.2.2" localSheetId="6">#REF!</definedName>
    <definedName name="note7.2.2">#REF!</definedName>
    <definedName name="note7.2.3" localSheetId="1">#REF!</definedName>
    <definedName name="note7.2.3" localSheetId="2">#REF!</definedName>
    <definedName name="note7.2.3" localSheetId="3">#REF!</definedName>
    <definedName name="note7.2.3" localSheetId="4">#REF!</definedName>
    <definedName name="note7.2.3" localSheetId="5">#REF!</definedName>
    <definedName name="note7.2.3" localSheetId="6">#REF!</definedName>
    <definedName name="note7.2.3">#REF!</definedName>
    <definedName name="note8" localSheetId="1">#REF!</definedName>
    <definedName name="note8" localSheetId="2">#REF!</definedName>
    <definedName name="note8" localSheetId="3">#REF!</definedName>
    <definedName name="note8" localSheetId="4">#REF!</definedName>
    <definedName name="note8" localSheetId="5">#REF!</definedName>
    <definedName name="note8" localSheetId="6">#REF!</definedName>
    <definedName name="note8">#REF!</definedName>
    <definedName name="note8a" localSheetId="1">#REF!</definedName>
    <definedName name="note8a" localSheetId="2">#REF!</definedName>
    <definedName name="note8a" localSheetId="3">#REF!</definedName>
    <definedName name="note8a" localSheetId="4">#REF!</definedName>
    <definedName name="note8a" localSheetId="5">#REF!</definedName>
    <definedName name="note8a" localSheetId="6">#REF!</definedName>
    <definedName name="note8a">#REF!</definedName>
    <definedName name="note8i" localSheetId="1">#REF!</definedName>
    <definedName name="note8i" localSheetId="2">#REF!</definedName>
    <definedName name="note8i" localSheetId="3">#REF!</definedName>
    <definedName name="note8i" localSheetId="4">#REF!</definedName>
    <definedName name="note8i" localSheetId="5">#REF!</definedName>
    <definedName name="note8i" localSheetId="6">#REF!</definedName>
    <definedName name="note8i">#REF!</definedName>
    <definedName name="note9" localSheetId="1">#REF!</definedName>
    <definedName name="note9" localSheetId="2">#REF!</definedName>
    <definedName name="note9" localSheetId="3">#REF!</definedName>
    <definedName name="note9" localSheetId="4">#REF!</definedName>
    <definedName name="note9" localSheetId="5">#REF!</definedName>
    <definedName name="note9" localSheetId="6">#REF!</definedName>
    <definedName name="note9">#REF!</definedName>
    <definedName name="note9.3" localSheetId="1">#REF!</definedName>
    <definedName name="note9.3" localSheetId="2">#REF!</definedName>
    <definedName name="note9.3" localSheetId="3">#REF!</definedName>
    <definedName name="note9.3" localSheetId="4">#REF!</definedName>
    <definedName name="note9.3" localSheetId="5">#REF!</definedName>
    <definedName name="note9.3" localSheetId="6">#REF!</definedName>
    <definedName name="note9.3">#REF!</definedName>
    <definedName name="notecg" localSheetId="1">#REF!</definedName>
    <definedName name="notecg" localSheetId="2">#REF!</definedName>
    <definedName name="notecg" localSheetId="3">#REF!</definedName>
    <definedName name="notecg" localSheetId="4">#REF!</definedName>
    <definedName name="notecg" localSheetId="5">#REF!</definedName>
    <definedName name="notecg" localSheetId="6">#REF!</definedName>
    <definedName name="notecg">#REF!</definedName>
    <definedName name="_xlnm.Print_Titles" localSheetId="0">'summary2023Y'!$8:$10</definedName>
    <definedName name="remark11.3">'[1]9.3'!$BJ$7</definedName>
    <definedName name="remark13">'[1]11'!$BJ$7</definedName>
    <definedName name="remark13.3" localSheetId="1">#REF!</definedName>
    <definedName name="remark13.3" localSheetId="2">#REF!</definedName>
    <definedName name="remark13.3" localSheetId="3">#REF!</definedName>
    <definedName name="remark13.3" localSheetId="4">#REF!</definedName>
    <definedName name="remark13.3" localSheetId="5">#REF!</definedName>
    <definedName name="remark13.3" localSheetId="6">#REF!</definedName>
    <definedName name="remark13.3">#REF!</definedName>
    <definedName name="remark14">'[1]12'!$BJ$7</definedName>
    <definedName name="remark17" localSheetId="1">#REF!</definedName>
    <definedName name="remark17" localSheetId="2">#REF!</definedName>
    <definedName name="remark17" localSheetId="3">#REF!</definedName>
    <definedName name="remark17" localSheetId="4">#REF!</definedName>
    <definedName name="remark17" localSheetId="5">#REF!</definedName>
    <definedName name="remark17" localSheetId="6">#REF!</definedName>
    <definedName name="remark17">#REF!</definedName>
    <definedName name="score" localSheetId="1">#REF!</definedName>
    <definedName name="score" localSheetId="2">#REF!</definedName>
    <definedName name="score" localSheetId="3">#REF!</definedName>
    <definedName name="score" localSheetId="4">#REF!</definedName>
    <definedName name="score" localSheetId="5">#REF!</definedName>
    <definedName name="score" localSheetId="6">#REF!</definedName>
    <definedName name="score">#REF!</definedName>
    <definedName name="score10">'[1]8'!$M$7</definedName>
    <definedName name="score10.2" localSheetId="1">#REF!</definedName>
    <definedName name="score10.2" localSheetId="2">#REF!</definedName>
    <definedName name="score10.2" localSheetId="3">#REF!</definedName>
    <definedName name="score10.2" localSheetId="4">#REF!</definedName>
    <definedName name="score10.2" localSheetId="5">#REF!</definedName>
    <definedName name="score10.2" localSheetId="6">#REF!</definedName>
    <definedName name="score10.2">#REF!</definedName>
    <definedName name="score11" localSheetId="1">#REF!</definedName>
    <definedName name="score11" localSheetId="2">#REF!</definedName>
    <definedName name="score11" localSheetId="3">#REF!</definedName>
    <definedName name="score11" localSheetId="4">#REF!</definedName>
    <definedName name="score11" localSheetId="5">#REF!</definedName>
    <definedName name="score11" localSheetId="6">#REF!</definedName>
    <definedName name="score11">#REF!</definedName>
    <definedName name="score12" localSheetId="1">#REF!</definedName>
    <definedName name="score12" localSheetId="2">#REF!</definedName>
    <definedName name="score12" localSheetId="3">#REF!</definedName>
    <definedName name="score12" localSheetId="4">#REF!</definedName>
    <definedName name="score12" localSheetId="5">#REF!</definedName>
    <definedName name="score12" localSheetId="6">#REF!</definedName>
    <definedName name="score12">#REF!</definedName>
    <definedName name="score13" localSheetId="1">#REF!</definedName>
    <definedName name="score13" localSheetId="2">#REF!</definedName>
    <definedName name="score13" localSheetId="3">#REF!</definedName>
    <definedName name="score13" localSheetId="4">#REF!</definedName>
    <definedName name="score13" localSheetId="5">#REF!</definedName>
    <definedName name="score13" localSheetId="6">#REF!</definedName>
    <definedName name="score13">#REF!</definedName>
    <definedName name="score13.1" localSheetId="1">#REF!</definedName>
    <definedName name="score13.1" localSheetId="2">#REF!</definedName>
    <definedName name="score13.1" localSheetId="3">#REF!</definedName>
    <definedName name="score13.1" localSheetId="4">#REF!</definedName>
    <definedName name="score13.1" localSheetId="5">#REF!</definedName>
    <definedName name="score13.1" localSheetId="6">#REF!</definedName>
    <definedName name="score13.1">#REF!</definedName>
    <definedName name="score13.2" localSheetId="1">#REF!</definedName>
    <definedName name="score13.2" localSheetId="2">#REF!</definedName>
    <definedName name="score13.2" localSheetId="3">#REF!</definedName>
    <definedName name="score13.2" localSheetId="4">#REF!</definedName>
    <definedName name="score13.2" localSheetId="5">#REF!</definedName>
    <definedName name="score13.2" localSheetId="6">#REF!</definedName>
    <definedName name="score13.2">#REF!</definedName>
    <definedName name="score13.3" localSheetId="1">#REF!</definedName>
    <definedName name="score13.3" localSheetId="2">#REF!</definedName>
    <definedName name="score13.3" localSheetId="3">#REF!</definedName>
    <definedName name="score13.3" localSheetId="4">#REF!</definedName>
    <definedName name="score13.3" localSheetId="5">#REF!</definedName>
    <definedName name="score13.3" localSheetId="6">#REF!</definedName>
    <definedName name="score13.3">#REF!</definedName>
    <definedName name="score14">'[1]12'!$M$7</definedName>
    <definedName name="score17" localSheetId="1">#REF!</definedName>
    <definedName name="score17" localSheetId="2">#REF!</definedName>
    <definedName name="score17" localSheetId="3">#REF!</definedName>
    <definedName name="score17" localSheetId="4">#REF!</definedName>
    <definedName name="score17" localSheetId="5">#REF!</definedName>
    <definedName name="score17" localSheetId="6">#REF!</definedName>
    <definedName name="score17">#REF!</definedName>
    <definedName name="score2_2_1" localSheetId="1">#REF!</definedName>
    <definedName name="score2_2_1" localSheetId="2">#REF!</definedName>
    <definedName name="score2_2_1" localSheetId="3">#REF!</definedName>
    <definedName name="score2_2_1" localSheetId="4">#REF!</definedName>
    <definedName name="score2_2_1" localSheetId="5">#REF!</definedName>
    <definedName name="score2_2_1" localSheetId="6">#REF!</definedName>
    <definedName name="score2_2_1">#REF!</definedName>
    <definedName name="score4_1">'[1]3.1'!$M$7</definedName>
    <definedName name="score5" localSheetId="1">#REF!</definedName>
    <definedName name="score5" localSheetId="2">#REF!</definedName>
    <definedName name="score5" localSheetId="3">#REF!</definedName>
    <definedName name="score5" localSheetId="4">#REF!</definedName>
    <definedName name="score5" localSheetId="5">#REF!</definedName>
    <definedName name="score5" localSheetId="6">#REF!</definedName>
    <definedName name="score5">#REF!</definedName>
    <definedName name="score5.1" localSheetId="1">#REF!</definedName>
    <definedName name="score5.1" localSheetId="2">#REF!</definedName>
    <definedName name="score5.1" localSheetId="3">#REF!</definedName>
    <definedName name="score5.1" localSheetId="4">#REF!</definedName>
    <definedName name="score5.1" localSheetId="5">#REF!</definedName>
    <definedName name="score5.1" localSheetId="6">#REF!</definedName>
    <definedName name="score5.1">#REF!</definedName>
    <definedName name="score6" localSheetId="1">#REF!</definedName>
    <definedName name="score6" localSheetId="2">#REF!</definedName>
    <definedName name="score6" localSheetId="3">#REF!</definedName>
    <definedName name="score6" localSheetId="4">#REF!</definedName>
    <definedName name="score6" localSheetId="5">#REF!</definedName>
    <definedName name="score6" localSheetId="6">#REF!</definedName>
    <definedName name="score6">#REF!</definedName>
    <definedName name="score7.1" localSheetId="1">#REF!</definedName>
    <definedName name="score7.1" localSheetId="2">#REF!</definedName>
    <definedName name="score7.1" localSheetId="3">#REF!</definedName>
    <definedName name="score7.1" localSheetId="4">#REF!</definedName>
    <definedName name="score7.1" localSheetId="5">#REF!</definedName>
    <definedName name="score7.1" localSheetId="6">#REF!</definedName>
    <definedName name="score7.1">#REF!</definedName>
    <definedName name="score7.2.1" localSheetId="1">#REF!</definedName>
    <definedName name="score7.2.1" localSheetId="2">#REF!</definedName>
    <definedName name="score7.2.1" localSheetId="3">#REF!</definedName>
    <definedName name="score7.2.1" localSheetId="4">#REF!</definedName>
    <definedName name="score7.2.1" localSheetId="5">#REF!</definedName>
    <definedName name="score7.2.1" localSheetId="6">#REF!</definedName>
    <definedName name="score7.2.1">#REF!</definedName>
    <definedName name="score7.2.2" localSheetId="1">#REF!</definedName>
    <definedName name="score7.2.2" localSheetId="2">#REF!</definedName>
    <definedName name="score7.2.2" localSheetId="3">#REF!</definedName>
    <definedName name="score7.2.2" localSheetId="4">#REF!</definedName>
    <definedName name="score7.2.2" localSheetId="5">#REF!</definedName>
    <definedName name="score7.2.2" localSheetId="6">#REF!</definedName>
    <definedName name="score7.2.2">#REF!</definedName>
    <definedName name="score7.2.3" localSheetId="1">#REF!</definedName>
    <definedName name="score7.2.3" localSheetId="2">#REF!</definedName>
    <definedName name="score7.2.3" localSheetId="3">#REF!</definedName>
    <definedName name="score7.2.3" localSheetId="4">#REF!</definedName>
    <definedName name="score7.2.3" localSheetId="5">#REF!</definedName>
    <definedName name="score7.2.3" localSheetId="6">#REF!</definedName>
    <definedName name="score7.2.3">#REF!</definedName>
    <definedName name="score8" localSheetId="1">#REF!</definedName>
    <definedName name="score8" localSheetId="2">#REF!</definedName>
    <definedName name="score8" localSheetId="3">#REF!</definedName>
    <definedName name="score8" localSheetId="4">#REF!</definedName>
    <definedName name="score8" localSheetId="5">#REF!</definedName>
    <definedName name="score8" localSheetId="6">#REF!</definedName>
    <definedName name="score8">#REF!</definedName>
    <definedName name="score8a" localSheetId="1">#REF!</definedName>
    <definedName name="score8a" localSheetId="2">#REF!</definedName>
    <definedName name="score8a" localSheetId="3">#REF!</definedName>
    <definedName name="score8a" localSheetId="4">#REF!</definedName>
    <definedName name="score8a" localSheetId="5">#REF!</definedName>
    <definedName name="score8a" localSheetId="6">#REF!</definedName>
    <definedName name="score8a">#REF!</definedName>
    <definedName name="score8i" localSheetId="1">#REF!</definedName>
    <definedName name="score8i" localSheetId="2">#REF!</definedName>
    <definedName name="score8i" localSheetId="3">#REF!</definedName>
    <definedName name="score8i" localSheetId="4">#REF!</definedName>
    <definedName name="score8i" localSheetId="5">#REF!</definedName>
    <definedName name="score8i" localSheetId="6">#REF!</definedName>
    <definedName name="score8i">#REF!</definedName>
    <definedName name="score9" localSheetId="1">#REF!</definedName>
    <definedName name="score9" localSheetId="2">#REF!</definedName>
    <definedName name="score9" localSheetId="3">#REF!</definedName>
    <definedName name="score9" localSheetId="4">#REF!</definedName>
    <definedName name="score9" localSheetId="5">#REF!</definedName>
    <definedName name="score9" localSheetId="6">#REF!</definedName>
    <definedName name="score9">#REF!</definedName>
    <definedName name="score9.3" localSheetId="1">#REF!</definedName>
    <definedName name="score9.3" localSheetId="2">#REF!</definedName>
    <definedName name="score9.3" localSheetId="3">#REF!</definedName>
    <definedName name="score9.3" localSheetId="4">#REF!</definedName>
    <definedName name="score9.3" localSheetId="5">#REF!</definedName>
    <definedName name="score9.3" localSheetId="6">#REF!</definedName>
    <definedName name="score9.3">#REF!</definedName>
    <definedName name="scorecg" localSheetId="1">#REF!</definedName>
    <definedName name="scorecg" localSheetId="2">#REF!</definedName>
    <definedName name="scorecg" localSheetId="3">#REF!</definedName>
    <definedName name="scorecg" localSheetId="4">#REF!</definedName>
    <definedName name="scorecg" localSheetId="5">#REF!</definedName>
    <definedName name="scorecg" localSheetId="6">#REF!</definedName>
    <definedName name="scorecg">#REF!</definedName>
    <definedName name="table9" localSheetId="1">#REF!</definedName>
    <definedName name="table9" localSheetId="2">#REF!</definedName>
    <definedName name="table9" localSheetId="3">#REF!</definedName>
    <definedName name="table9" localSheetId="4">#REF!</definedName>
    <definedName name="table9" localSheetId="5">#REF!</definedName>
    <definedName name="table9" localSheetId="6">#REF!</definedName>
    <definedName name="table9">#REF!</definedName>
    <definedName name="ห" localSheetId="1">#REF!</definedName>
    <definedName name="ห" localSheetId="2">#REF!</definedName>
    <definedName name="ห" localSheetId="3">#REF!</definedName>
    <definedName name="ห" localSheetId="4">#REF!</definedName>
    <definedName name="ห" localSheetId="5">#REF!</definedName>
    <definedName name="ห" localSheetId="6">#REF!</definedName>
    <definedName name="ห">#REF!</definedName>
  </definedNames>
  <calcPr fullCalcOnLoad="1"/>
</workbook>
</file>

<file path=xl/comments3.xml><?xml version="1.0" encoding="utf-8"?>
<comments xmlns="http://schemas.openxmlformats.org/spreadsheetml/2006/main">
  <authors>
    <author>AGO</author>
  </authors>
  <commentList>
    <comment ref="L10" authorId="0">
      <text>
        <r>
          <rPr>
            <sz val="9"/>
            <rFont val="Tahoma"/>
            <family val="2"/>
          </rPr>
          <t>1. หาค่าเฉลี่ยถ่วงน้ำหนักของตัวชีวัดย่อย (สบท/สกค) = 
2. หาค่าคะแนนที่ได้ = 
3. หาผลการดำเนินงาน = 
เป็นการหาค่าย้อนกลับจากหลัง (ช่องคะแนนถ่วงน้ำหนัก - ค่าคะแนนที่ได้- ผลการดำเนินงาน ไปข้างหน้า</t>
        </r>
      </text>
    </comment>
    <comment ref="E23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ต้องใส่เป็นตัวเลขเท่านั้นตัวอย่าง 30/3/2566</t>
        </r>
      </text>
    </comment>
    <comment ref="O23" authorId="0">
      <text>
        <r>
          <rPr>
            <b/>
            <sz val="16"/>
            <color indexed="10"/>
            <rFont val="TH SarabunIT๙"/>
            <family val="2"/>
          </rPr>
          <t>1.  วิธีการใส่วัน เดือน ปี ต้องใส่เป็นตัวเลขเท่านั้น   
                 "ตัวอย่าง 30/3/2566"
2. การแนบเอกสาร/หลักฐาน
    - กรณีหน่วยงานได้รับจัดสรรงบลงทุน (รายการปีเดียว) รอบ 6 เดือน และได้แนบเอกสาร/หลักฐานการรายงานในรอบ 6 เดือน ครบถ้วนแล้ว ในรอบ 12 เดือน หน่วยงานไม่ต้องแนบเอกสาร/หลักฐานประกอบการรายงานซ้ำ 
แต่หากได้รับจัดสรรงบลงทุน (รายการปีเดียว) เพิ่มเติม ในรอบ 12 เดือน หน่วยงานต้องแนบรายงานและเอกสาร/หลักฐานประกอบการรายงานในส่วนที่เพิ่มเติมมาให้ครบถ้วน
    - กรณีหน่วยงานได้รับจัดสรรงบลงทุน (รายการปีเดียว) รอบ 6 เดือน แต่ไม่ได้แนบเอกสารหลักฐานประกอบ
การรายงานในรอบ 6 เดือน ดังนั้น ในรอบ 12 เดือน หน่วยงานต้องแนบเอกสาร/หลักฐานประกอบการรายงาน
มาให้ครบถ้วน</t>
        </r>
      </text>
    </comment>
  </commentList>
</comments>
</file>

<file path=xl/sharedStrings.xml><?xml version="1.0" encoding="utf-8"?>
<sst xmlns="http://schemas.openxmlformats.org/spreadsheetml/2006/main" count="346" uniqueCount="151">
  <si>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</si>
  <si>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</si>
  <si>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</si>
  <si>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</si>
  <si>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</si>
  <si>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</si>
  <si>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</si>
  <si>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ตัวชี้วัด</t>
  </si>
  <si>
    <t>ระดับคะแนนที่ได้</t>
  </si>
  <si>
    <t>น้ำหนัก</t>
  </si>
  <si>
    <t>ปัญหา และอุปสรรค</t>
  </si>
  <si>
    <t>ระดับคะแนน</t>
  </si>
  <si>
    <t>ประเด็นการประเมินผล</t>
  </si>
  <si>
    <t>-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</si>
  <si>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</si>
  <si>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</si>
  <si>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</si>
  <si>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</si>
  <si>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</si>
  <si>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</si>
  <si>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</si>
  <si>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</si>
  <si>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</si>
  <si>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</si>
  <si>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</si>
  <si>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</si>
  <si>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ปัจจัยสนับสนุน</t>
  </si>
  <si>
    <t>รวมทั้งหมด</t>
  </si>
  <si>
    <t>มิติที่  2</t>
  </si>
  <si>
    <t>มิติที่  3</t>
  </si>
  <si>
    <t>มิติที่ 2 ด้านคุณภาพการให้บริการ</t>
  </si>
  <si>
    <t>มิติที่ 3  ด้านประสิทธิภาพของการปฎิบัติราชการ</t>
  </si>
  <si>
    <t>ค่าคะแนน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</si>
  <si>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</si>
  <si>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</si>
  <si>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</si>
  <si>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</si>
  <si>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</si>
  <si>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</si>
  <si>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</si>
  <si>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ลำดับที่</t>
  </si>
  <si>
    <t>วันที่มีหนังสือขอจัดสรรเงินงบประมาณ</t>
  </si>
  <si>
    <t>วันที่ลงนามในสัญญา</t>
  </si>
  <si>
    <t>รวมจำนวนวัน</t>
  </si>
  <si>
    <t>รวม
จำนวนวัน</t>
  </si>
  <si>
    <t>จำนวนแผนงาน/โครงการที่สามารถจัดส่งรายงานผลการตรวจรับฯ/โครงการ
ที่สามารถดำเนินการเบิกจ่ายเงินฯ ได้แล้วเสร็จ</t>
  </si>
  <si>
    <t>วันที่เบิกจ่ายเงินงบประมาณ</t>
  </si>
  <si>
    <r>
      <t>วันที่</t>
    </r>
    <r>
      <rPr>
        <b/>
        <u val="single"/>
        <sz val="16"/>
        <rFont val="TH SarabunIT๙"/>
        <family val="2"/>
      </rPr>
      <t>ลงรับ</t>
    </r>
    <r>
      <rPr>
        <b/>
        <sz val="16"/>
        <rFont val="TH SarabunIT๙"/>
        <family val="2"/>
      </rPr>
      <t>หนังสือ
แจ้งกรอบ ฯ</t>
    </r>
  </si>
  <si>
    <t>วันที่รับหนังสือรายงานผลการตรวจรับ
ครบถ้วน สมบูรณ์</t>
  </si>
  <si>
    <t>วันที่ได้รับหนังสือการขอเบิกจ่าย
จาก สบท.</t>
  </si>
  <si>
    <t>วันที่มีหนังสือถึง สกค.
เพื่อขอเบิกจ่ายเงินงบประมาณ</t>
  </si>
  <si>
    <t>ร้อยละเฉลี่ยน้ำหนัก</t>
  </si>
  <si>
    <t>n</t>
  </si>
  <si>
    <t>จำนวนแผนงานโครงการที่รับผิดชอบทั้งหมด
ในปีงบประมาณ พ.ศ. 2565</t>
  </si>
  <si>
    <t>สำนักงานเลขาธิการสำนักงานอัยการสูงสุด</t>
  </si>
  <si>
    <t>ร้อยละของงานทางวินัยข้าราชการฝ่ายอัยการที่สามารถดำเนินการได้ตามขั้นตอนและระยะเวลามาตรฐานที่กำหนด</t>
  </si>
  <si>
    <t>สบท.</t>
  </si>
  <si>
    <t>สกค.</t>
  </si>
  <si>
    <t xml:space="preserve">ตัวชี้วัดย่อยที่ 1 </t>
  </si>
  <si>
    <t>ข้าราชการอัยการ
วัดระยะเวลาชั้นก่อนแต่งตั้งคณะกรรมการสอบสวน (90 วัน)</t>
  </si>
  <si>
    <t xml:space="preserve"> </t>
  </si>
  <si>
    <t xml:space="preserve">ตัวชี้วัดย่อยที่ 2 </t>
  </si>
  <si>
    <t>ข้าราชการธุรการวัดระยะเวลาชั้นก่อนแต่งตั้งคณะกรรมการสอบสวน (90 วัน)</t>
  </si>
  <si>
    <t>มิติที่  4</t>
  </si>
  <si>
    <t>หน่วยงานแนบเอกสารหลักฐานผลการดำเนินงานในแต่ละขั้นตอน และจัดส่งให้ สนผ. ด้วย</t>
  </si>
  <si>
    <t>กรณีได้รับหนังสือแจ้งกรอบการจัดสรรเงิน พร้อมได้รับจัดสรรเงินงบประมาณ</t>
  </si>
  <si>
    <t>กรณีได้รับหนังสือแจ้งกรอบการจัดสรรเงิน แต่ยังไม่ได้รับจัดสรรเงินงบประมาณ</t>
  </si>
  <si>
    <t>1. กรณีวิธีการเจาะจง(30วัน)</t>
  </si>
  <si>
    <t>2. กรณีวิธีอื่นๆ
(120วัน)</t>
  </si>
  <si>
    <t>ร้อยละของการเบิกจ่ายเงิน
ตามแผนงาน/โครงการในงบลงทุนรายการไม่ผูกพัน</t>
  </si>
  <si>
    <t>จำนวนโครงการที่สามารถดำเนินการจัดหาพัสดุตามกระบวนการ
ได้แล้วเสร็จภายในระยะเวลาที่กำหนด</t>
  </si>
  <si>
    <t xml:space="preserve">                ประจำปีงบประมาณ พ.ศ. 2566</t>
  </si>
  <si>
    <t xml:space="preserve">ระดับความสำเร็จของการประเมินคุณธรรมและความโปร่งใสในการดำเนินงานของหน่วยงานภาครัฐ สำนักงานอัยการสูงสุด ประจำปีงบประมาณ พ.ศ. 2566 
กรณีแบบวัดการรับรู้ผู้มีส่วนได้ส่วนเสียภายนอก (EIT) </t>
  </si>
  <si>
    <t>กำหนดและนำเข้าข้อมูลกลุ่มเป้าหมายผู้มีส่วนได้ส่วนเสียภายนอก ตามจำนวน
ที่สำนักงาน ป.ป.ช. กำหนด</t>
  </si>
  <si>
    <t xml:space="preserve">&lt;-- ถ้าดำเนินการแล้วเสร็จใส่ 1
</t>
  </si>
  <si>
    <t>ดำเนินการทอดแบบสอบถามภายในระยะเวลาที่สำนักงาน ป.ป.ช. กำหนด</t>
  </si>
  <si>
    <t>ผลการประเมินคุณธรรมและความโปร่งใสในการดำเนินงานของหน่วยงานภาครัฐ สำนักงานอัยการสูงสุด ประจำปีงบประมาณ พ.ศ. 2566 กรณีแบบวัดการรับรู้
ผู้มีส่วนได้ส่วนเสียภายนอก (EIT) ต้องมีระดับผลการประเมิน ไม่ต่ำกว่าร้อยละ 85</t>
  </si>
  <si>
    <t>(ถ้าหากมีข้อความหลายหน้ากระดาษให้ทำการแนบไฟล์ส่งทาง E-mail : ps@ago.go.th  พร้อมแบบรายงาน)</t>
  </si>
  <si>
    <t>ร้อยละของความสำเร็จของการบริหารโครงการในงบลงทุนรายการปีเดียว</t>
  </si>
  <si>
    <t>3.4.1</t>
  </si>
  <si>
    <t>3.4.2</t>
  </si>
  <si>
    <t xml:space="preserve">ตัวชี้วัดที่ 3.4.1 </t>
  </si>
  <si>
    <t>ร้อยละของหน่วยงานที่สามารถดำเนินการจัดหาพัสดุตามกระบวนการได้แล้วเสร็จภายในเวลาที่กำหนด นับแต่วันที่ได้รับหนังสือแจ้งกรอบการจัดสรรเงินงบประมาณ ในปีงบประมาณ พ.ศ. 2566</t>
  </si>
  <si>
    <t>จำนวนโครงการที่ต้องดำเนินการจัดหาพัสดุทั้งหมด
ในปีงบประมาณ พ.ศ. 2566</t>
  </si>
  <si>
    <t>ร้อยละของโครงการที่สามารถดำเนินการจัดหาพัสดุตามกระบวนการได้แล้วเสร็จ
ภายในเวลาที่กำหนด นับแต่วันที่ได้รับหนังสือแจ้งกรอบการจัดสรรเงินงบประมาณ
ในปีงบประมาณ พ.ศ. 2566</t>
  </si>
  <si>
    <t xml:space="preserve">ตัวชี้วัดที่ 3.4.2 </t>
  </si>
  <si>
    <t>ร้อยละของการเบิกจ่ายเงินตามแผนงาน/โครงการในงบลงทุนรายารปีเดียวในปีงบประมาณ พ.ศ. 2566</t>
  </si>
  <si>
    <t>สำนักบริหารทรัพย์สิน
(25 วัน)</t>
  </si>
  <si>
    <t>จำนวนแผนงาน/โครงการที่รับหนังสือรายงานผลการตรวจรับ
ครบถ้วน สมบูรณ์</t>
  </si>
  <si>
    <t>จำนวนแผนงาน/โครงการที่มีหนังสือถึง สกค.
เพื่อขอเบิกจ่ายเงินงบประมาณ</t>
  </si>
  <si>
    <t>ร้อยละของจำนวนแผนงาน/โครงการที่มีหนังสือถึง สกค.
เพื่อขอเบิกจ่ายเงินงบประมาณ</t>
  </si>
  <si>
    <t>สำนักการคลัง (20 วัน)</t>
  </si>
  <si>
    <t>จำนวนแผนงาน/โครงการที่สามารถจัดส่งรายงานผลการตรวจรับฯ/โครงการที่สามารถดำเนินการเบิกจ่ายเงินฯ ได้แล้วเสร็จ</t>
  </si>
  <si>
    <t>นับถึงวันที่เงินตัดบัญชี (Debit Date)</t>
  </si>
  <si>
    <t>เรื่อง</t>
  </si>
  <si>
    <t>1. ไม่เกิน 20 วัน</t>
  </si>
  <si>
    <t>ผลองค์กร</t>
  </si>
  <si>
    <t>2. เกิน 20 วัน</t>
  </si>
  <si>
    <t>นับถึงวันที่ผู้รับจ้างได้รับเงิน (Effective Date)</t>
  </si>
  <si>
    <t xml:space="preserve">ร้อยละของงานทางวินัยข้าราชการฝ่ายอัยการที่สามารถดำเนินการได้ตามขั้นตอนและระยะเวลามาตรฐานที่กำหนด </t>
  </si>
  <si>
    <t>ข้าราชการธุรการ</t>
  </si>
  <si>
    <t xml:space="preserve">ข้าราชการอัยการ </t>
  </si>
  <si>
    <t>จำนวนเรื่องที่หน่วยงานต้องดำเนินการทางวินัยข้าราชการฝ่ายอัยการที่สามารถ
ดำเนินการได้ตามขั้นตอนและระยะเวลามาตรฐานที่กำหนดทั้งหมด</t>
  </si>
  <si>
    <r>
      <t xml:space="preserve">จำนวนเรื่องที่หน่วยงานสามารถดำเนินการทางวินัยข้าราชการฝ่ายอัยการที่สามารถ
</t>
    </r>
    <r>
      <rPr>
        <b/>
        <u val="single"/>
        <sz val="16"/>
        <rFont val="TH SarabunIT๙"/>
        <family val="2"/>
      </rPr>
      <t>ดำเนินการได้ตามขั้นตอนและระยะเวลามาตรฐานที่กำหนด</t>
    </r>
  </si>
  <si>
    <t>ร้อยละของงานทางวินัยข้าราชการฝ่ายอัยการที่สามารถ
ดำเนินการได้ตามขั้นตอนและระยะเวลามาตรฐานที่กำหนด</t>
  </si>
  <si>
    <r>
      <t xml:space="preserve">จำนวนเรื่องที่หน่วยงานสามารถดำเนินการทางวินัยข้าราชการฝ่ายอัยการที่สามารถ
</t>
    </r>
    <r>
      <rPr>
        <b/>
        <u val="single"/>
        <sz val="16"/>
        <rFont val="TH SarabunIT๙"/>
        <family val="2"/>
      </rPr>
      <t xml:space="preserve">ดำเนินการได้ตามขั้นตอน </t>
    </r>
    <r>
      <rPr>
        <b/>
        <u val="single"/>
        <sz val="16"/>
        <color indexed="10"/>
        <rFont val="TH SarabunIT๙"/>
        <family val="2"/>
      </rPr>
      <t>แต่เกินระยะเวลามาตรฐานที่กำหนด</t>
    </r>
  </si>
  <si>
    <t>ร้อยละของเรื่องที่แล้วเสร็จแต่เกินระยะเวลา</t>
  </si>
  <si>
    <t>จำนวนเรื่องที่อยู่ระหว่างดำเนินการตามขั้นตอนและระยะเวลามาตรฐานที่กำหนด</t>
  </si>
  <si>
    <t xml:space="preserve">   ข้าราชการธุรการ</t>
  </si>
  <si>
    <t>จำนวนเรื่องที่หน่วยงานต้องดำเนินการทางวินัยข้าราชการฝ่ายอัยการที่สามารถดำเนินการได้ตามขั้นตอนและระยะเวลามาตรฐานที่กำหนดทั้งหมด</t>
  </si>
  <si>
    <t>ระดับความสำเร็จของการจัดทำแนวทางการบริหารและจัดหาเงินนอกงบประมาณของสำนักงานอัยการสูงสุด</t>
  </si>
  <si>
    <t>แต่งตั้งคณะทำงานเพื่อศึกษาแนวทางการบริหารและจัดหาเงินนอกงบประมาณ เพื่อพัฒนาองค์กรและบริหารงานของสำนักงานอัยการสูงสุด</t>
  </si>
  <si>
    <t>นำผลการศึกษาในระดับคะแนนที่ 1 มายกร่างแนวทางการบริหารและจัดหาเงินนอกงบประมาณของสำนักงานอัยการสูงสุด</t>
  </si>
  <si>
    <t>นำแนวทางการบริหารและจัดหาเงินนอกงบประมาณ เสนอต่ออัยการสูงสุด เพื่อขอความเห็นชอบ พร้อมทั้งเผยแพร่ให้หน่วยงานในสังกัดสำนักงานอัยการสูงสุดทราบ และนำไปดำเนินการ</t>
  </si>
  <si>
    <t xml:space="preserve">ระดับความสำเร็จในการรักษาระดับการประเมินคุณธรรมและความโปร่งใสในการดำเนินงานของหน่วยงานภาครัฐ (ITA) สำนักงานอัยการสูงสุด </t>
  </si>
  <si>
    <t>มีการวิเคราะห์ผลการประเมินคุณธรรมและความโปร่งใสฯ ของสำนักงานอัยการสูงสุด 
ในปีงบประมาณที่ผ่านมา</t>
  </si>
  <si>
    <t>นำผลการวิเคราะห์ผลการประเมินคุณธรรมและความโปร่งใสฯ ของสำนักงานอัยการสูงสุดในปีงบประมาณที่ผ่านมาไปกำหนดมาตรการ/แนวทางในการส่งเสริมคุณธรรมและความโปร่งใสฯ ในการดำเนินงานของสำนักงานอัยการสูงสุด</t>
  </si>
  <si>
    <t>ผลการประเมินคุณธรรมและความโปร่งใสฯ (ITA) ของสำนักงานอัยการสูงสุด ประจำปีงบประมาณ ต้องมีระดับการประเมินไม่ต่ำกว่าปีงบประมาณที่ผ่านมา</t>
  </si>
  <si>
    <t xml:space="preserve">เงื่อนไขการประเมิน </t>
  </si>
  <si>
    <t xml:space="preserve">    - กรณีเกณฑ์การประเมินคุณธรรมและความโปร่งใสในการดาเนินงานของหน่วยงานภาครัฐ (ITA) มีการเปลี่ยนแปลงจากเดิม
ให้สานักยุทธศาสตร์ นโยบาย และแผน วิเคราะห์และจัดทาแนวทาง/วิธีการหาคาตอบสาหรับข้อคำถามที่เปลี่ยนแปลงไปด้วย</t>
  </si>
  <si>
    <t>วิเคราะห์และจัดทาแนวทาง/วิธีการหาคำตอบสำหรับข้อคำถามที่เปลี่ยนแปลง</t>
  </si>
  <si>
    <t xml:space="preserve">ระดับความสำเร็จของการประเมินคุณธรรมและความโปร่งใสในการดำเนินงานของหน่วยงานภาครัฐ สำนักงานอัยการสูงสุด 
ประจำปีงบประมาณ พ.ศ. 2566 
กรณีแบบวัดการรับรู้ผู้มีส่วนได้ส่วนเสียภายนอก (EIT) </t>
  </si>
  <si>
    <t xml:space="preserve">ร้อยละของหน่วยงานที่สามารถดำเนินการจัดหาพัสดุตามกระบวนการได้แล้วเสร็จภายในเวลาที่กำหนด นับแต่วันที่ได้รับหนังสือแจ้งกรอบการจัดสรรเงินงบประมาณ ในปีงบประมาณ พ.ศ. 2566  </t>
  </si>
  <si>
    <t>ร้อยละของการเบิกจ่ายเงินตามแผนงาน/โครงการในงบลงทุนรายการ
ปีเดียว ในปีงบประมาณ พ.ศ. 2566</t>
  </si>
  <si>
    <t xml:space="preserve">ระดับความสำเร็จในการรักษาระดับการประเมินคุณธรรม
และความโปร่งใสในการดำเนินงานของหน่วยงานภาครัฐ (ITA) 
สำนักงานอัยการสูงสุด </t>
  </si>
  <si>
    <t>ระดับความสำเร็จของการติดตามผลการดำเนินงานตามพันธกิจที่สำคัญของสำนักงานอัยการสูงสุด</t>
  </si>
  <si>
    <t>จัดทำแนวทาง/มาตรการเพื่อกำกับ ติดตามผลการดำเนินงานของตัวชี้วัดที่สำคัญ
ของสำนักงานอัยการสูงสุด</t>
  </si>
  <si>
    <t>นำแนวทาง/มาตรการมาใช้กำกับ ติดตาม เร่งรัด ตรวจสอบการดำเนินงานตามตัวชี้วัด
ที่สำคัญของสำนักงานอัยการสูงสุด</t>
  </si>
  <si>
    <t>จัดทำสรุปผลการดำเนินงานตามแนวทาง/มาตรการในระดับคะแนนที่ 3</t>
  </si>
  <si>
    <t>จัดเก็บข้อมูลการใช้จ่ายงบประมาณด้านสาธารณูปโภค ได้แก่ ค่าไฟ ค่าน้ำมันเชื้อเพลิง ของสำนักงานอัยการสูงสุด 
ประจำปีงบประมาณ พ.ศ. 2566 เพื่อติดตามผลการใช้จ่ายให้เกิดความคุ้มค่า</t>
  </si>
  <si>
    <t>ค่าไฟฟ้า</t>
  </si>
  <si>
    <t>ค่าน้ำมัน</t>
  </si>
  <si>
    <t>หน่วย</t>
  </si>
  <si>
    <t>จำนวนเงิน</t>
  </si>
  <si>
    <r>
      <rPr>
        <sz val="16"/>
        <rFont val="TH SarabunIT๙"/>
        <family val="2"/>
      </rPr>
      <t xml:space="preserve"> =  1.0000-1.9999</t>
    </r>
    <r>
      <rPr>
        <sz val="16"/>
        <color indexed="10"/>
        <rFont val="TH SarabunIT๙"/>
        <family val="2"/>
      </rPr>
      <t xml:space="preserve"> </t>
    </r>
  </si>
  <si>
    <t xml:space="preserve"> =  2.0000-2.9999     </t>
  </si>
  <si>
    <t xml:space="preserve"> =  3.0000-3.9999     </t>
  </si>
  <si>
    <r>
      <rPr>
        <sz val="16"/>
        <rFont val="TH SarabunIT๙"/>
        <family val="2"/>
      </rPr>
      <t xml:space="preserve"> 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</si>
  <si>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rFont val="TH SarabunIT๙"/>
        <family val="2"/>
      </rPr>
      <t xml:space="preserve"> =  4.5000-5.0000</t>
    </r>
    <r>
      <rPr>
        <sz val="16"/>
        <color indexed="49"/>
        <rFont val="TH SarabunIT๙"/>
        <family val="2"/>
      </rPr>
      <t xml:space="preserve"> </t>
    </r>
  </si>
  <si>
    <t xml:space="preserve">ข้อมูลใช้จ่ายงบประมาณด้านสาธารณูปโภค </t>
  </si>
  <si>
    <t>เดือน</t>
  </si>
  <si>
    <t>ไตรมาสที่ 1</t>
  </si>
  <si>
    <t>รวม</t>
  </si>
  <si>
    <t>ไตรมาสที่ 2</t>
  </si>
  <si>
    <t>ไตรมาสที่ 3</t>
  </si>
  <si>
    <t>ไตรมาสที่ 4</t>
  </si>
  <si>
    <t>ของสำนักการคลัง</t>
  </si>
  <si>
    <t>มิติที่ 4 ด้านการพัฒนาองค์กร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</si>
  <si>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</si>
  <si>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 ประจำปีงบประมาณ พ.ศ. 2566 (รอบ 12 เดือน)</t>
  </si>
  <si>
    <t xml:space="preserve">ผลการประเมิน ณ วันที่ 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</si>
</sst>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  <numFmt numFmtId="222" formatCode="[$-1870000]d/mm/yyyy;@"/>
    <numFmt numFmtId="223" formatCode="_-* #,##0_-;\-* #,##0_-;_-* &quot;-&quot;??_-;_-@_-"/>
    <numFmt numFmtId="224" formatCode="[&lt;=99999999][$-D000000]0\-####\-####;[$-D000000]#\-####\-####"/>
  </numFmts>
  <fonts count="96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sz val="16"/>
      <color indexed="10"/>
      <name val="TH SarabunIT๙"/>
      <family val="2"/>
    </font>
    <font>
      <b/>
      <u val="single"/>
      <sz val="16"/>
      <name val="TH SarabunIT๙"/>
      <family val="2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sz val="14"/>
      <name val="TH SarabunIT๙"/>
      <family val="2"/>
    </font>
    <font>
      <sz val="9"/>
      <name val="Tahoma"/>
      <family val="2"/>
    </font>
    <font>
      <b/>
      <u val="single"/>
      <sz val="16"/>
      <color indexed="10"/>
      <name val="TH SarabunIT๙"/>
      <family val="2"/>
    </font>
    <font>
      <sz val="18"/>
      <name val="TH SarabunIT๙"/>
      <family val="2"/>
    </font>
    <font>
      <b/>
      <sz val="16"/>
      <name val="TH NiramitIT๙"/>
      <family val="0"/>
    </font>
    <font>
      <sz val="16"/>
      <name val="TH NiramitIT๙"/>
      <family val="0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5"/>
      <color indexed="10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4"/>
      <color indexed="10"/>
      <name val="TH SarabunIT๙"/>
      <family val="2"/>
    </font>
    <font>
      <b/>
      <sz val="14"/>
      <color indexed="10"/>
      <name val="TH SarabunIT๙"/>
      <family val="2"/>
    </font>
    <font>
      <b/>
      <sz val="18"/>
      <color indexed="10"/>
      <name val="TH SarabunIT๙"/>
      <family val="2"/>
    </font>
    <font>
      <b/>
      <sz val="16"/>
      <color indexed="9"/>
      <name val="TH SarabunIT๙"/>
      <family val="2"/>
    </font>
    <font>
      <b/>
      <sz val="16"/>
      <color indexed="10"/>
      <name val="TH NiramitIT๙"/>
      <family val="0"/>
    </font>
    <font>
      <sz val="16"/>
      <color indexed="10"/>
      <name val="TH NiramitIT๙"/>
      <family val="0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H SarabunPSK"/>
      <family val="2"/>
    </font>
    <font>
      <b/>
      <sz val="11"/>
      <color indexed="8"/>
      <name val="TH SarabunPSK"/>
      <family val="2"/>
    </font>
    <font>
      <b/>
      <u val="single"/>
      <sz val="16"/>
      <color indexed="8"/>
      <name val="TH SarabunIT๙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5"/>
      <color rgb="FFFF0000"/>
      <name val="TH SarabunIT๙"/>
      <family val="2"/>
    </font>
    <font>
      <sz val="16"/>
      <color theme="0"/>
      <name val="TH SarabunIT๙"/>
      <family val="2"/>
    </font>
    <font>
      <sz val="15"/>
      <color theme="1"/>
      <name val="TH SarabunIT๙"/>
      <family val="2"/>
    </font>
    <font>
      <sz val="14"/>
      <color rgb="FFFF0000"/>
      <name val="TH SarabunIT๙"/>
      <family val="2"/>
    </font>
    <font>
      <b/>
      <sz val="14"/>
      <color rgb="FFFF0000"/>
      <name val="TH SarabunIT๙"/>
      <family val="2"/>
    </font>
    <font>
      <b/>
      <sz val="18"/>
      <color rgb="FFFF0000"/>
      <name val="TH SarabunIT๙"/>
      <family val="2"/>
    </font>
    <font>
      <b/>
      <sz val="16"/>
      <color theme="0"/>
      <name val="TH SarabunIT๙"/>
      <family val="2"/>
    </font>
    <font>
      <b/>
      <sz val="16"/>
      <color rgb="FFFF0000"/>
      <name val="TH NiramitIT๙"/>
      <family val="0"/>
    </font>
    <font>
      <sz val="16"/>
      <color rgb="FFFF0000"/>
      <name val="TH NiramitIT๙"/>
      <family val="0"/>
    </font>
    <font>
      <sz val="16"/>
      <color theme="8" tint="0.39998000860214233"/>
      <name val="TH SarabunIT๙"/>
      <family val="2"/>
    </font>
    <font>
      <sz val="16"/>
      <color theme="8" tint="-0.24997000396251678"/>
      <name val="TH SarabunIT๙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u val="single"/>
      <sz val="16"/>
      <color theme="1"/>
      <name val="TH SarabunIT๙"/>
      <family val="2"/>
    </font>
    <font>
      <b/>
      <sz val="18"/>
      <color theme="1"/>
      <name val="TH SarabunPSK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21" borderId="2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3" applyNumberFormat="0" applyAlignment="0" applyProtection="0"/>
    <xf numFmtId="0" fontId="64" fillId="0" borderId="4" applyNumberFormat="0" applyFill="0" applyAlignment="0" applyProtection="0"/>
    <xf numFmtId="0" fontId="65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6" fillId="24" borderId="2" applyNumberFormat="0" applyAlignment="0" applyProtection="0"/>
    <xf numFmtId="0" fontId="67" fillId="25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70" fillId="21" borderId="6" applyNumberFormat="0" applyAlignment="0" applyProtection="0"/>
    <xf numFmtId="0" fontId="0" fillId="33" borderId="7" applyNumberFormat="0" applyFont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3" fillId="0" borderId="0" applyNumberFormat="0" applyFill="0" applyBorder="0" applyAlignment="0" applyProtection="0"/>
  </cellStyleXfs>
  <cellXfs count="577">
    <xf numFmtId="0" fontId="0" fillId="0" borderId="0" xfId="0" applyFont="1" applyAlignment="1">
      <alignment/>
    </xf>
    <xf numFmtId="0" fontId="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4" fillId="0" borderId="0" xfId="65" applyFont="1" applyFill="1" applyBorder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5" fillId="0" borderId="0" xfId="63" applyFont="1" applyAlignment="1" applyProtection="1">
      <alignment vertical="center"/>
      <protection/>
    </xf>
    <xf numFmtId="192" fontId="5" fillId="0" borderId="0" xfId="64" applyNumberFormat="1" applyFont="1" applyFill="1" applyAlignment="1" applyProtection="1">
      <alignment horizontal="left" vertical="center"/>
      <protection/>
    </xf>
    <xf numFmtId="0" fontId="4" fillId="0" borderId="0" xfId="93" applyFont="1" applyAlignment="1" applyProtection="1">
      <alignment vertical="center"/>
      <protection/>
    </xf>
    <xf numFmtId="0" fontId="4" fillId="34" borderId="11" xfId="64" applyFont="1" applyFill="1" applyBorder="1" applyAlignment="1" applyProtection="1">
      <alignment horizontal="center" vertical="center"/>
      <protection locked="0"/>
    </xf>
    <xf numFmtId="0" fontId="4" fillId="0" borderId="0" xfId="93" applyFont="1" applyProtection="1">
      <alignment/>
      <protection/>
    </xf>
    <xf numFmtId="0" fontId="5" fillId="0" borderId="0" xfId="93" applyFont="1" applyProtection="1">
      <alignment/>
      <protection/>
    </xf>
    <xf numFmtId="0" fontId="5" fillId="0" borderId="0" xfId="93" applyFont="1" applyFill="1" applyBorder="1" applyProtection="1">
      <alignment/>
      <protection/>
    </xf>
    <xf numFmtId="0" fontId="5" fillId="0" borderId="0" xfId="93" applyFont="1" applyAlignment="1" applyProtection="1">
      <alignment horizontal="center" vertical="center"/>
      <protection/>
    </xf>
    <xf numFmtId="0" fontId="5" fillId="0" borderId="0" xfId="64" applyFont="1" applyAlignment="1" applyProtection="1">
      <alignment vertical="center"/>
      <protection/>
    </xf>
    <xf numFmtId="0" fontId="5" fillId="0" borderId="0" xfId="63" applyFont="1" applyProtection="1">
      <alignment/>
      <protection/>
    </xf>
    <xf numFmtId="0" fontId="74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91" applyFont="1" applyProtection="1">
      <alignment/>
      <protection/>
    </xf>
    <xf numFmtId="0" fontId="5" fillId="0" borderId="0" xfId="91" applyFont="1" applyFill="1" applyAlignment="1" applyProtection="1">
      <alignment vertical="top" shrinkToFit="1"/>
      <protection/>
    </xf>
    <xf numFmtId="0" fontId="5" fillId="0" borderId="0" xfId="91" applyNumberFormat="1" applyFont="1" applyFill="1" applyAlignment="1" applyProtection="1">
      <alignment vertical="top" shrinkToFit="1"/>
      <protection/>
    </xf>
    <xf numFmtId="192" fontId="5" fillId="0" borderId="0" xfId="91" applyNumberFormat="1" applyFont="1" applyFill="1" applyAlignment="1" applyProtection="1">
      <alignment vertical="top"/>
      <protection/>
    </xf>
    <xf numFmtId="0" fontId="4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5" fillId="0" borderId="0" xfId="91" applyFont="1" applyAlignment="1" applyProtection="1">
      <alignment vertical="center"/>
      <protection/>
    </xf>
    <xf numFmtId="0" fontId="74" fillId="0" borderId="0" xfId="91" applyFont="1" applyProtection="1">
      <alignment/>
      <protection/>
    </xf>
    <xf numFmtId="0" fontId="75" fillId="6" borderId="12" xfId="91" applyFont="1" applyFill="1" applyBorder="1" applyAlignment="1" applyProtection="1">
      <alignment vertical="center" shrinkToFit="1"/>
      <protection/>
    </xf>
    <xf numFmtId="1" fontId="76" fillId="6" borderId="11" xfId="91" applyNumberFormat="1" applyFont="1" applyFill="1" applyBorder="1" applyAlignment="1" applyProtection="1">
      <alignment horizontal="center" vertical="center" shrinkToFit="1"/>
      <protection/>
    </xf>
    <xf numFmtId="0" fontId="75" fillId="6" borderId="11" xfId="91" applyNumberFormat="1" applyFont="1" applyFill="1" applyBorder="1" applyAlignment="1" applyProtection="1">
      <alignment horizontal="center" vertical="center" shrinkToFit="1"/>
      <protection/>
    </xf>
    <xf numFmtId="192" fontId="76" fillId="6" borderId="13" xfId="91" applyNumberFormat="1" applyFont="1" applyFill="1" applyBorder="1" applyAlignment="1" applyProtection="1">
      <alignment horizontal="center" vertical="center" shrinkToFit="1"/>
      <protection/>
    </xf>
    <xf numFmtId="192" fontId="75" fillId="6" borderId="11" xfId="91" applyNumberFormat="1" applyFont="1" applyFill="1" applyBorder="1" applyAlignment="1" applyProtection="1">
      <alignment horizontal="center" vertical="center" shrinkToFit="1"/>
      <protection/>
    </xf>
    <xf numFmtId="0" fontId="74" fillId="0" borderId="0" xfId="91" applyFont="1" applyAlignment="1" applyProtection="1">
      <alignment vertical="center"/>
      <protection/>
    </xf>
    <xf numFmtId="0" fontId="5" fillId="0" borderId="14" xfId="91" applyFont="1" applyFill="1" applyBorder="1" applyAlignment="1" applyProtection="1">
      <alignment horizontal="center" vertical="top" shrinkToFit="1"/>
      <protection/>
    </xf>
    <xf numFmtId="1" fontId="4" fillId="0" borderId="14" xfId="91" applyNumberFormat="1" applyFont="1" applyFill="1" applyBorder="1" applyAlignment="1" applyProtection="1">
      <alignment horizontal="center" vertical="top" shrinkToFit="1"/>
      <protection/>
    </xf>
    <xf numFmtId="1" fontId="5" fillId="0" borderId="14" xfId="93" applyNumberFormat="1" applyFont="1" applyFill="1" applyBorder="1" applyAlignment="1" applyProtection="1">
      <alignment horizontal="center" vertical="top" shrinkToFit="1"/>
      <protection/>
    </xf>
    <xf numFmtId="2" fontId="5" fillId="0" borderId="14" xfId="91" applyNumberFormat="1" applyFont="1" applyFill="1" applyBorder="1" applyAlignment="1" applyProtection="1">
      <alignment horizontal="center" vertical="top" shrinkToFit="1"/>
      <protection/>
    </xf>
    <xf numFmtId="192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74" fillId="0" borderId="0" xfId="91" applyFont="1" applyFill="1" applyProtection="1">
      <alignment/>
      <protection/>
    </xf>
    <xf numFmtId="192" fontId="75" fillId="0" borderId="15" xfId="83" applyNumberFormat="1" applyFont="1" applyFill="1" applyBorder="1" applyAlignment="1" applyProtection="1">
      <alignment horizontal="center" vertical="top" shrinkToFit="1"/>
      <protection/>
    </xf>
    <xf numFmtId="0" fontId="74" fillId="0" borderId="0" xfId="91" applyFont="1" applyAlignment="1" applyProtection="1">
      <alignment vertical="top"/>
      <protection/>
    </xf>
    <xf numFmtId="0" fontId="75" fillId="0" borderId="15" xfId="91" applyFont="1" applyFill="1" applyBorder="1" applyAlignment="1" applyProtection="1">
      <alignment horizontal="center" vertical="top" shrinkToFit="1"/>
      <protection/>
    </xf>
    <xf numFmtId="2" fontId="75" fillId="0" borderId="15" xfId="91" applyNumberFormat="1" applyFont="1" applyFill="1" applyBorder="1" applyAlignment="1" applyProtection="1">
      <alignment horizontal="center" vertical="top" shrinkToFit="1"/>
      <protection/>
    </xf>
    <xf numFmtId="2" fontId="5" fillId="0" borderId="15" xfId="91" applyNumberFormat="1" applyFont="1" applyFill="1" applyBorder="1" applyAlignment="1" applyProtection="1">
      <alignment horizontal="center" vertical="top" shrinkToFit="1"/>
      <protection/>
    </xf>
    <xf numFmtId="0" fontId="75" fillId="6" borderId="12" xfId="91" applyFont="1" applyFill="1" applyBorder="1" applyAlignment="1" applyProtection="1">
      <alignment horizontal="left" vertical="center" shrinkToFit="1"/>
      <protection/>
    </xf>
    <xf numFmtId="0" fontId="75" fillId="6" borderId="11" xfId="83" applyNumberFormat="1" applyFont="1" applyFill="1" applyBorder="1" applyAlignment="1" applyProtection="1">
      <alignment horizontal="center" vertical="center" shrinkToFit="1"/>
      <protection/>
    </xf>
    <xf numFmtId="0" fontId="76" fillId="0" borderId="16" xfId="91" applyFont="1" applyFill="1" applyBorder="1" applyAlignment="1" applyProtection="1">
      <alignment horizontal="right" vertical="center"/>
      <protection/>
    </xf>
    <xf numFmtId="1" fontId="76" fillId="0" borderId="11" xfId="91" applyNumberFormat="1" applyFont="1" applyFill="1" applyBorder="1" applyAlignment="1" applyProtection="1">
      <alignment horizontal="center" vertical="center" shrinkToFit="1"/>
      <protection/>
    </xf>
    <xf numFmtId="0" fontId="75" fillId="0" borderId="17" xfId="91" applyNumberFormat="1" applyFont="1" applyFill="1" applyBorder="1" applyAlignment="1" applyProtection="1">
      <alignment horizontal="center" vertical="center" shrinkToFit="1"/>
      <protection/>
    </xf>
    <xf numFmtId="0" fontId="75" fillId="0" borderId="17" xfId="83" applyNumberFormat="1" applyFont="1" applyFill="1" applyBorder="1" applyAlignment="1" applyProtection="1">
      <alignment horizontal="center" vertical="center" shrinkToFit="1"/>
      <protection/>
    </xf>
    <xf numFmtId="0" fontId="75" fillId="0" borderId="17" xfId="91" applyFont="1" applyFill="1" applyBorder="1" applyAlignment="1" applyProtection="1">
      <alignment vertical="center" shrinkToFit="1"/>
      <protection/>
    </xf>
    <xf numFmtId="192" fontId="76" fillId="0" borderId="11" xfId="91" applyNumberFormat="1" applyFont="1" applyFill="1" applyBorder="1" applyAlignment="1" applyProtection="1">
      <alignment horizontal="center" vertical="center" shrinkToFit="1"/>
      <protection/>
    </xf>
    <xf numFmtId="0" fontId="74" fillId="0" borderId="0" xfId="91" applyFont="1" applyFill="1" applyAlignment="1" applyProtection="1">
      <alignment vertical="center"/>
      <protection/>
    </xf>
    <xf numFmtId="192" fontId="75" fillId="0" borderId="0" xfId="91" applyNumberFormat="1" applyFont="1" applyFill="1" applyBorder="1" applyAlignment="1" applyProtection="1">
      <alignment horizontal="center" vertical="center" shrinkToFit="1"/>
      <protection/>
    </xf>
    <xf numFmtId="0" fontId="75" fillId="0" borderId="0" xfId="91" applyNumberFormat="1" applyFont="1" applyFill="1" applyBorder="1" applyAlignment="1" applyProtection="1">
      <alignment horizontal="center" vertical="top" shrinkToFit="1"/>
      <protection/>
    </xf>
    <xf numFmtId="0" fontId="75" fillId="0" borderId="0" xfId="91" applyFont="1" applyFill="1" applyBorder="1" applyAlignment="1" applyProtection="1">
      <alignment horizontal="center" vertical="top" shrinkToFit="1"/>
      <protection/>
    </xf>
    <xf numFmtId="0" fontId="75" fillId="0" borderId="0" xfId="91" applyFont="1" applyFill="1" applyBorder="1" applyAlignment="1" applyProtection="1">
      <alignment vertical="top" shrinkToFit="1"/>
      <protection/>
    </xf>
    <xf numFmtId="0" fontId="75" fillId="0" borderId="0" xfId="91" applyNumberFormat="1" applyFont="1" applyFill="1" applyBorder="1" applyAlignment="1" applyProtection="1">
      <alignment vertical="top" shrinkToFit="1"/>
      <protection/>
    </xf>
    <xf numFmtId="0" fontId="75" fillId="0" borderId="0" xfId="91" applyFont="1" applyFill="1" applyAlignment="1" applyProtection="1">
      <alignment vertical="top" shrinkToFit="1"/>
      <protection/>
    </xf>
    <xf numFmtId="0" fontId="75" fillId="0" borderId="0" xfId="91" applyNumberFormat="1" applyFont="1" applyFill="1" applyAlignment="1" applyProtection="1">
      <alignment vertical="top" shrinkToFit="1"/>
      <protection/>
    </xf>
    <xf numFmtId="0" fontId="4" fillId="0" borderId="0" xfId="65" applyFont="1" applyFill="1" applyBorder="1" applyAlignment="1" applyProtection="1">
      <alignment horizontal="center" vertical="top"/>
      <protection/>
    </xf>
    <xf numFmtId="0" fontId="77" fillId="0" borderId="0" xfId="93" applyFont="1" applyAlignment="1" applyProtection="1">
      <alignment vertical="center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5" fillId="0" borderId="0" xfId="50" applyFont="1" applyAlignment="1" applyProtection="1">
      <alignment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50" applyFont="1" applyAlignment="1" applyProtection="1">
      <alignment/>
      <protection/>
    </xf>
    <xf numFmtId="0" fontId="5" fillId="0" borderId="0" xfId="62" applyFont="1" applyFill="1" applyBorder="1" applyAlignment="1" applyProtection="1">
      <alignment vertical="center" wrapText="1"/>
      <protection/>
    </xf>
    <xf numFmtId="1" fontId="5" fillId="0" borderId="11" xfId="77" applyNumberFormat="1" applyFont="1" applyFill="1" applyBorder="1" applyAlignment="1" applyProtection="1">
      <alignment horizontal="center" vertical="center" wrapText="1"/>
      <protection/>
    </xf>
    <xf numFmtId="0" fontId="5" fillId="0" borderId="11" xfId="93" applyFont="1" applyFill="1" applyBorder="1" applyAlignment="1" applyProtection="1">
      <alignment horizontal="center"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0" fontId="4" fillId="0" borderId="13" xfId="93" applyFont="1" applyBorder="1" applyAlignment="1" applyProtection="1">
      <alignment vertical="center"/>
      <protection/>
    </xf>
    <xf numFmtId="192" fontId="5" fillId="0" borderId="11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horizontal="left" vertical="center"/>
      <protection/>
    </xf>
    <xf numFmtId="0" fontId="5" fillId="0" borderId="0" xfId="63" applyFont="1" applyBorder="1" applyAlignment="1" applyProtection="1">
      <alignment horizontal="right" vertical="center" wrapText="1"/>
      <protection/>
    </xf>
    <xf numFmtId="0" fontId="5" fillId="0" borderId="0" xfId="64" applyFont="1" applyFill="1" applyBorder="1" applyAlignment="1" applyProtection="1">
      <alignment vertical="center"/>
      <protection/>
    </xf>
    <xf numFmtId="0" fontId="5" fillId="0" borderId="0" xfId="63" applyFont="1" applyFill="1" applyBorder="1" applyAlignment="1" applyProtection="1">
      <alignment horizontal="right" vertical="center" wrapText="1"/>
      <protection/>
    </xf>
    <xf numFmtId="0" fontId="5" fillId="0" borderId="0" xfId="63" applyFont="1" applyFill="1" applyBorder="1" applyAlignment="1" applyProtection="1">
      <alignment horizontal="center" vertical="center" wrapText="1"/>
      <protection/>
    </xf>
    <xf numFmtId="0" fontId="5" fillId="0" borderId="0" xfId="64" applyFont="1" applyFill="1" applyBorder="1" applyAlignment="1" applyProtection="1">
      <alignment vertical="center" shrinkToFit="1"/>
      <protection/>
    </xf>
    <xf numFmtId="192" fontId="5" fillId="0" borderId="11" xfId="93" applyNumberFormat="1" applyFont="1" applyBorder="1" applyAlignment="1" applyProtection="1">
      <alignment horizontal="center" vertical="center" shrinkToFit="1"/>
      <protection/>
    </xf>
    <xf numFmtId="0" fontId="5" fillId="0" borderId="18" xfId="64" applyFont="1" applyFill="1" applyBorder="1" applyAlignment="1" applyProtection="1">
      <alignment vertical="center" shrinkToFit="1"/>
      <protection/>
    </xf>
    <xf numFmtId="2" fontId="4" fillId="0" borderId="0" xfId="77" applyNumberFormat="1" applyFont="1" applyFill="1" applyBorder="1" applyAlignment="1" applyProtection="1">
      <alignment horizontal="left" vertical="center" wrapText="1"/>
      <protection/>
    </xf>
    <xf numFmtId="192" fontId="5" fillId="0" borderId="0" xfId="93" applyNumberFormat="1" applyFont="1" applyBorder="1" applyAlignment="1" applyProtection="1">
      <alignment horizontal="center"/>
      <protection/>
    </xf>
    <xf numFmtId="0" fontId="4" fillId="0" borderId="13" xfId="65" applyFont="1" applyFill="1" applyBorder="1" applyAlignment="1" applyProtection="1">
      <alignment vertical="center"/>
      <protection/>
    </xf>
    <xf numFmtId="0" fontId="4" fillId="0" borderId="19" xfId="50" applyFont="1" applyFill="1" applyBorder="1" applyAlignment="1" applyProtection="1">
      <alignment horizontal="right" vertical="center"/>
      <protection/>
    </xf>
    <xf numFmtId="0" fontId="4" fillId="0" borderId="0" xfId="66" applyFont="1" applyFill="1" applyBorder="1" applyAlignment="1" applyProtection="1">
      <alignment vertical="center"/>
      <protection/>
    </xf>
    <xf numFmtId="0" fontId="5" fillId="0" borderId="19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192" fontId="5" fillId="0" borderId="11" xfId="50" applyNumberFormat="1" applyFont="1" applyFill="1" applyBorder="1" applyAlignment="1" applyProtection="1">
      <alignment horizontal="left" vertical="center"/>
      <protection/>
    </xf>
    <xf numFmtId="0" fontId="5" fillId="0" borderId="19" xfId="50" applyFont="1" applyBorder="1" applyAlignment="1" applyProtection="1">
      <alignment vertical="center"/>
      <protection/>
    </xf>
    <xf numFmtId="0" fontId="4" fillId="0" borderId="0" xfId="93" applyFont="1" applyAlignment="1" applyProtection="1">
      <alignment horizontal="center" vertical="center"/>
      <protection/>
    </xf>
    <xf numFmtId="0" fontId="4" fillId="0" borderId="0" xfId="50" applyFont="1" applyAlignment="1" applyProtection="1">
      <alignment horizontal="center" vertical="center"/>
      <protection/>
    </xf>
    <xf numFmtId="0" fontId="5" fillId="0" borderId="0" xfId="50" applyFont="1" applyAlignment="1" applyProtection="1">
      <alignment horizontal="center"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192" fontId="5" fillId="0" borderId="11" xfId="50" applyNumberFormat="1" applyFont="1" applyBorder="1" applyAlignment="1" applyProtection="1">
      <alignment horizontal="center" vertical="center" shrinkToFit="1"/>
      <protection/>
    </xf>
    <xf numFmtId="0" fontId="4" fillId="0" borderId="11" xfId="50" applyFont="1" applyBorder="1" applyAlignment="1" applyProtection="1">
      <alignment horizontal="center" vertical="center"/>
      <protection/>
    </xf>
    <xf numFmtId="0" fontId="5" fillId="0" borderId="0" xfId="93" applyFont="1" applyAlignment="1" applyProtection="1">
      <alignment horizontal="center" vertical="center" shrinkToFit="1"/>
      <protection/>
    </xf>
    <xf numFmtId="192" fontId="4" fillId="19" borderId="11" xfId="50" applyNumberFormat="1" applyFont="1" applyFill="1" applyBorder="1" applyAlignment="1" applyProtection="1">
      <alignment horizontal="center" vertical="center" shrinkToFit="1"/>
      <protection/>
    </xf>
    <xf numFmtId="0" fontId="5" fillId="0" borderId="0" xfId="50" applyFont="1" applyAlignment="1" applyProtection="1">
      <alignment vertical="top"/>
      <protection/>
    </xf>
    <xf numFmtId="2" fontId="5" fillId="0" borderId="0" xfId="93" applyNumberFormat="1" applyFont="1" applyBorder="1" applyAlignment="1" applyProtection="1">
      <alignment horizontal="center"/>
      <protection/>
    </xf>
    <xf numFmtId="0" fontId="74" fillId="0" borderId="0" xfId="50" applyFont="1" applyAlignment="1" applyProtection="1">
      <alignment vertical="top"/>
      <protection/>
    </xf>
    <xf numFmtId="0" fontId="5" fillId="0" borderId="0" xfId="93" applyFont="1" applyFill="1" applyAlignment="1" applyProtection="1">
      <alignment vertical="center"/>
      <protection/>
    </xf>
    <xf numFmtId="0" fontId="5" fillId="0" borderId="0" xfId="62" applyFont="1" applyAlignment="1" applyProtection="1">
      <alignment vertical="center" wrapText="1"/>
      <protection/>
    </xf>
    <xf numFmtId="0" fontId="5" fillId="0" borderId="0" xfId="62" applyFont="1" applyFill="1" applyAlignment="1" applyProtection="1">
      <alignment vertical="center" wrapText="1"/>
      <protection/>
    </xf>
    <xf numFmtId="43" fontId="5" fillId="0" borderId="0" xfId="83" applyFont="1" applyFill="1" applyBorder="1" applyAlignment="1" applyProtection="1">
      <alignment horizontal="center" vertical="center" shrinkToFit="1"/>
      <protection/>
    </xf>
    <xf numFmtId="0" fontId="5" fillId="0" borderId="0" xfId="62" applyFont="1" applyFill="1" applyBorder="1" applyAlignment="1" applyProtection="1">
      <alignment horizontal="center" vertical="center" wrapText="1"/>
      <protection/>
    </xf>
    <xf numFmtId="0" fontId="5" fillId="0" borderId="0" xfId="63" applyFont="1" applyFill="1" applyBorder="1" applyAlignment="1" applyProtection="1">
      <alignment horizontal="left" vertical="center"/>
      <protection/>
    </xf>
    <xf numFmtId="0" fontId="4" fillId="0" borderId="0" xfId="93" applyFont="1" applyBorder="1" applyAlignment="1" applyProtection="1">
      <alignment vertical="center"/>
      <protection/>
    </xf>
    <xf numFmtId="0" fontId="5" fillId="0" borderId="0" xfId="50" applyFont="1" applyAlignment="1" applyProtection="1">
      <alignment vertical="center" wrapText="1"/>
      <protection/>
    </xf>
    <xf numFmtId="0" fontId="4" fillId="0" borderId="0" xfId="93" applyFont="1" applyFill="1" applyAlignment="1" applyProtection="1">
      <alignment horizontal="left"/>
      <protection/>
    </xf>
    <xf numFmtId="0" fontId="5" fillId="0" borderId="0" xfId="50" applyFont="1" applyFill="1" applyAlignment="1" applyProtection="1">
      <alignment vertical="center" wrapText="1"/>
      <protection/>
    </xf>
    <xf numFmtId="0" fontId="10" fillId="0" borderId="0" xfId="91" applyFont="1" applyFill="1" applyAlignment="1" applyProtection="1">
      <alignment horizontal="right"/>
      <protection/>
    </xf>
    <xf numFmtId="0" fontId="11" fillId="0" borderId="0" xfId="91" applyFont="1" applyFill="1" applyAlignment="1" applyProtection="1">
      <alignment vertical="top"/>
      <protection/>
    </xf>
    <xf numFmtId="0" fontId="11" fillId="0" borderId="20" xfId="91" applyFont="1" applyFill="1" applyBorder="1" applyAlignment="1" applyProtection="1">
      <alignment vertical="top" wrapText="1"/>
      <protection/>
    </xf>
    <xf numFmtId="0" fontId="78" fillId="0" borderId="17" xfId="91" applyFont="1" applyFill="1" applyBorder="1" applyAlignment="1" applyProtection="1">
      <alignment horizontal="center" vertical="center"/>
      <protection/>
    </xf>
    <xf numFmtId="0" fontId="78" fillId="0" borderId="0" xfId="91" applyFont="1" applyFill="1" applyBorder="1" applyAlignment="1" applyProtection="1">
      <alignment vertical="top"/>
      <protection/>
    </xf>
    <xf numFmtId="0" fontId="11" fillId="0" borderId="0" xfId="91" applyFont="1" applyFill="1" applyBorder="1" applyAlignment="1" applyProtection="1">
      <alignment vertical="top"/>
      <protection/>
    </xf>
    <xf numFmtId="192" fontId="5" fillId="0" borderId="0" xfId="91" applyNumberFormat="1" applyFont="1" applyFill="1" applyAlignment="1" applyProtection="1">
      <alignment vertical="top" shrinkToFit="1"/>
      <protection/>
    </xf>
    <xf numFmtId="192" fontId="6" fillId="0" borderId="0" xfId="91" applyNumberFormat="1" applyFont="1" applyFill="1" applyAlignment="1" applyProtection="1">
      <alignment vertical="top" shrinkToFit="1"/>
      <protection/>
    </xf>
    <xf numFmtId="0" fontId="4" fillId="0" borderId="21" xfId="83" applyNumberFormat="1" applyFont="1" applyFill="1" applyBorder="1" applyAlignment="1" applyProtection="1">
      <alignment horizontal="center" vertical="center" shrinkToFit="1"/>
      <protection/>
    </xf>
    <xf numFmtId="192" fontId="4" fillId="0" borderId="22" xfId="83" applyNumberFormat="1" applyFont="1" applyFill="1" applyBorder="1" applyAlignment="1" applyProtection="1">
      <alignment horizontal="center" vertical="center" shrinkToFit="1"/>
      <protection/>
    </xf>
    <xf numFmtId="192" fontId="4" fillId="0" borderId="21" xfId="91" applyNumberFormat="1" applyFont="1" applyFill="1" applyBorder="1" applyAlignment="1" applyProtection="1">
      <alignment horizontal="center" vertical="center" shrinkToFit="1"/>
      <protection/>
    </xf>
    <xf numFmtId="0" fontId="4" fillId="0" borderId="23" xfId="83" applyNumberFormat="1" applyFont="1" applyFill="1" applyBorder="1" applyAlignment="1" applyProtection="1">
      <alignment horizontal="center" vertical="center" shrinkToFit="1"/>
      <protection/>
    </xf>
    <xf numFmtId="192" fontId="4" fillId="0" borderId="24" xfId="83" applyNumberFormat="1" applyFont="1" applyFill="1" applyBorder="1" applyAlignment="1" applyProtection="1">
      <alignment horizontal="center" vertical="center" shrinkToFit="1"/>
      <protection/>
    </xf>
    <xf numFmtId="192" fontId="4" fillId="0" borderId="23" xfId="91" applyNumberFormat="1" applyFont="1" applyFill="1" applyBorder="1" applyAlignment="1" applyProtection="1">
      <alignment horizontal="center" vertical="center" shrinkToFit="1"/>
      <protection/>
    </xf>
    <xf numFmtId="192" fontId="75" fillId="0" borderId="0" xfId="91" applyNumberFormat="1" applyFont="1" applyFill="1" applyBorder="1" applyAlignment="1" applyProtection="1">
      <alignment horizontal="center" vertical="top" shrinkToFit="1"/>
      <protection/>
    </xf>
    <xf numFmtId="192" fontId="75" fillId="0" borderId="0" xfId="91" applyNumberFormat="1" applyFont="1" applyFill="1" applyBorder="1" applyAlignment="1" applyProtection="1">
      <alignment vertical="top" shrinkToFit="1"/>
      <protection/>
    </xf>
    <xf numFmtId="192" fontId="75" fillId="0" borderId="0" xfId="91" applyNumberFormat="1" applyFont="1" applyFill="1" applyAlignment="1" applyProtection="1">
      <alignment vertical="top" shrinkToFit="1"/>
      <protection/>
    </xf>
    <xf numFmtId="0" fontId="75" fillId="0" borderId="0" xfId="91" applyNumberFormat="1" applyFont="1" applyFill="1" applyAlignment="1" applyProtection="1">
      <alignment horizontal="center" vertical="top" shrinkToFit="1"/>
      <protection/>
    </xf>
    <xf numFmtId="0" fontId="10" fillId="0" borderId="0" xfId="91" applyFont="1" applyFill="1" applyAlignment="1" applyProtection="1">
      <alignment horizontal="center" shrinkToFit="1"/>
      <protection/>
    </xf>
    <xf numFmtId="0" fontId="11" fillId="0" borderId="0" xfId="91" applyFont="1" applyFill="1" applyAlignment="1" applyProtection="1">
      <alignment horizontal="center" vertical="top" shrinkToFit="1"/>
      <protection/>
    </xf>
    <xf numFmtId="0" fontId="11" fillId="0" borderId="25" xfId="91" applyFont="1" applyFill="1" applyBorder="1" applyAlignment="1" applyProtection="1">
      <alignment horizontal="center" vertical="top" shrinkToFit="1"/>
      <protection/>
    </xf>
    <xf numFmtId="0" fontId="11" fillId="0" borderId="26" xfId="91" applyFont="1" applyFill="1" applyBorder="1" applyAlignment="1" applyProtection="1">
      <alignment horizontal="center" vertical="top" shrinkToFit="1"/>
      <protection/>
    </xf>
    <xf numFmtId="0" fontId="78" fillId="0" borderId="17" xfId="91" applyFont="1" applyFill="1" applyBorder="1" applyAlignment="1" applyProtection="1">
      <alignment horizontal="center" vertical="center" shrinkToFit="1"/>
      <protection/>
    </xf>
    <xf numFmtId="0" fontId="78" fillId="0" borderId="0" xfId="91" applyFont="1" applyFill="1" applyAlignment="1" applyProtection="1">
      <alignment horizontal="center" vertical="center" shrinkToFit="1"/>
      <protection/>
    </xf>
    <xf numFmtId="0" fontId="78" fillId="0" borderId="0" xfId="91" applyFont="1" applyFill="1" applyAlignment="1" applyProtection="1">
      <alignment horizontal="center" vertical="top" shrinkToFit="1"/>
      <protection/>
    </xf>
    <xf numFmtId="0" fontId="76" fillId="0" borderId="0" xfId="91" applyFont="1" applyFill="1" applyBorder="1" applyAlignment="1" applyProtection="1">
      <alignment horizontal="center" vertical="center" shrinkToFit="1"/>
      <protection/>
    </xf>
    <xf numFmtId="0" fontId="75" fillId="0" borderId="0" xfId="91" applyNumberFormat="1" applyFont="1" applyFill="1" applyBorder="1" applyAlignment="1" applyProtection="1">
      <alignment horizontal="center" vertical="center" shrinkToFit="1"/>
      <protection/>
    </xf>
    <xf numFmtId="0" fontId="75" fillId="0" borderId="0" xfId="83" applyNumberFormat="1" applyFont="1" applyFill="1" applyBorder="1" applyAlignment="1" applyProtection="1">
      <alignment vertical="center" shrinkToFit="1"/>
      <protection/>
    </xf>
    <xf numFmtId="197" fontId="75" fillId="0" borderId="0" xfId="83" applyNumberFormat="1" applyFont="1" applyFill="1" applyBorder="1" applyAlignment="1" applyProtection="1">
      <alignment horizontal="center" vertical="center" shrinkToFit="1"/>
      <protection/>
    </xf>
    <xf numFmtId="192" fontId="75" fillId="0" borderId="0" xfId="83" applyNumberFormat="1" applyFont="1" applyFill="1" applyBorder="1" applyAlignment="1" applyProtection="1">
      <alignment horizontal="center" vertical="center" shrinkToFit="1"/>
      <protection/>
    </xf>
    <xf numFmtId="0" fontId="75" fillId="0" borderId="0" xfId="91" applyFont="1" applyFill="1" applyBorder="1" applyAlignment="1" applyProtection="1">
      <alignment horizontal="left" vertical="center"/>
      <protection/>
    </xf>
    <xf numFmtId="0" fontId="75" fillId="0" borderId="0" xfId="91" applyFont="1" applyFill="1" applyBorder="1" applyAlignment="1" applyProtection="1">
      <alignment horizontal="center" vertical="center" shrinkToFit="1"/>
      <protection/>
    </xf>
    <xf numFmtId="192" fontId="75" fillId="0" borderId="0" xfId="83" applyNumberFormat="1" applyFont="1" applyFill="1" applyBorder="1" applyAlignment="1" applyProtection="1">
      <alignment vertical="center" shrinkToFit="1"/>
      <protection/>
    </xf>
    <xf numFmtId="0" fontId="76" fillId="0" borderId="0" xfId="91" applyFont="1" applyFill="1" applyBorder="1" applyAlignment="1" applyProtection="1">
      <alignment vertical="center" shrinkToFit="1"/>
      <protection/>
    </xf>
    <xf numFmtId="192" fontId="75" fillId="0" borderId="0" xfId="91" applyNumberFormat="1" applyFont="1" applyFill="1" applyBorder="1" applyAlignment="1" applyProtection="1">
      <alignment horizontal="center" vertical="center" shrinkToFit="1"/>
      <protection/>
    </xf>
    <xf numFmtId="192" fontId="75" fillId="0" borderId="0" xfId="91" applyNumberFormat="1" applyFont="1" applyFill="1" applyBorder="1" applyAlignment="1" applyProtection="1">
      <alignment vertical="center" shrinkToFit="1"/>
      <protection/>
    </xf>
    <xf numFmtId="0" fontId="75" fillId="0" borderId="0" xfId="91" applyFont="1" applyFill="1" applyBorder="1" applyAlignment="1" applyProtection="1">
      <alignment vertical="center"/>
      <protection/>
    </xf>
    <xf numFmtId="0" fontId="75" fillId="0" borderId="0" xfId="91" applyFont="1" applyFill="1" applyBorder="1" applyAlignment="1" applyProtection="1">
      <alignment vertical="center" shrinkToFit="1"/>
      <protection/>
    </xf>
    <xf numFmtId="0" fontId="75" fillId="0" borderId="0" xfId="91" applyFont="1" applyFill="1" applyAlignment="1" applyProtection="1">
      <alignment vertical="center" shrinkToFit="1"/>
      <protection/>
    </xf>
    <xf numFmtId="0" fontId="75" fillId="0" borderId="0" xfId="91" applyFont="1" applyFill="1" applyAlignment="1" applyProtection="1">
      <alignment vertical="center"/>
      <protection/>
    </xf>
    <xf numFmtId="0" fontId="5" fillId="0" borderId="0" xfId="91" applyFont="1" applyFill="1" applyBorder="1" applyAlignment="1" applyProtection="1">
      <alignment horizontal="center" vertical="top"/>
      <protection/>
    </xf>
    <xf numFmtId="0" fontId="76" fillId="0" borderId="0" xfId="91" applyFont="1" applyFill="1" applyBorder="1" applyAlignment="1" applyProtection="1">
      <alignment vertical="top"/>
      <protection/>
    </xf>
    <xf numFmtId="2" fontId="76" fillId="6" borderId="11" xfId="91" applyNumberFormat="1" applyFont="1" applyFill="1" applyBorder="1" applyAlignment="1" applyProtection="1">
      <alignment horizontal="center" vertical="center" shrinkToFit="1"/>
      <protection/>
    </xf>
    <xf numFmtId="2" fontId="75" fillId="0" borderId="14" xfId="91" applyNumberFormat="1" applyFont="1" applyFill="1" applyBorder="1" applyAlignment="1" applyProtection="1">
      <alignment horizontal="center" vertical="top" shrinkToFit="1"/>
      <protection/>
    </xf>
    <xf numFmtId="192" fontId="5" fillId="0" borderId="26" xfId="91" applyNumberFormat="1" applyFont="1" applyFill="1" applyBorder="1" applyAlignment="1" applyProtection="1">
      <alignment horizontal="center" vertical="top" shrinkToFit="1"/>
      <protection/>
    </xf>
    <xf numFmtId="192" fontId="75" fillId="0" borderId="27" xfId="91" applyNumberFormat="1" applyFont="1" applyFill="1" applyBorder="1" applyAlignment="1" applyProtection="1">
      <alignment horizontal="center" vertical="top" shrinkToFit="1"/>
      <protection/>
    </xf>
    <xf numFmtId="1" fontId="12" fillId="0" borderId="11" xfId="91" applyNumberFormat="1" applyFont="1" applyFill="1" applyBorder="1" applyAlignment="1" applyProtection="1">
      <alignment horizontal="right" shrinkToFit="1"/>
      <protection/>
    </xf>
    <xf numFmtId="3" fontId="5" fillId="35" borderId="11" xfId="83" applyNumberFormat="1" applyFont="1" applyFill="1" applyBorder="1" applyAlignment="1" applyProtection="1">
      <alignment horizontal="center" vertical="center" shrinkToFit="1"/>
      <protection/>
    </xf>
    <xf numFmtId="4" fontId="5" fillId="19" borderId="11" xfId="83" applyNumberFormat="1" applyFont="1" applyFill="1" applyBorder="1" applyAlignment="1" applyProtection="1">
      <alignment horizontal="center" vertical="center" shrinkToFit="1"/>
      <protection/>
    </xf>
    <xf numFmtId="0" fontId="5" fillId="0" borderId="0" xfId="50" applyFont="1" applyAlignment="1" applyProtection="1">
      <alignment horizontal="left"/>
      <protection/>
    </xf>
    <xf numFmtId="2" fontId="5" fillId="0" borderId="0" xfId="93" applyNumberFormat="1" applyFont="1" applyAlignment="1" applyProtection="1">
      <alignment horizontal="center" vertical="center" shrinkToFit="1"/>
      <protection/>
    </xf>
    <xf numFmtId="0" fontId="79" fillId="0" borderId="0" xfId="62" applyFont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5" fillId="0" borderId="0" xfId="50" applyFont="1" applyFill="1" applyAlignment="1" applyProtection="1">
      <alignment horizontal="left" vertical="top" wrapText="1"/>
      <protection/>
    </xf>
    <xf numFmtId="2" fontId="80" fillId="0" borderId="27" xfId="91" applyNumberFormat="1" applyFont="1" applyFill="1" applyBorder="1" applyAlignment="1" applyProtection="1">
      <alignment horizontal="center" vertical="top" shrinkToFit="1"/>
      <protection/>
    </xf>
    <xf numFmtId="0" fontId="80" fillId="0" borderId="28" xfId="91" applyFont="1" applyFill="1" applyBorder="1" applyAlignment="1" applyProtection="1">
      <alignment vertical="top" wrapText="1"/>
      <protection/>
    </xf>
    <xf numFmtId="0" fontId="15" fillId="0" borderId="0" xfId="63" applyFont="1" applyProtection="1">
      <alignment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3" applyFont="1" applyFill="1" applyBorder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15" fillId="0" borderId="0" xfId="93" applyFont="1" applyAlignment="1" applyProtection="1">
      <alignment vertical="center"/>
      <protection/>
    </xf>
    <xf numFmtId="0" fontId="15" fillId="0" borderId="0" xfId="63" applyFont="1" applyAlignment="1" applyProtection="1">
      <alignment vertical="center"/>
      <protection/>
    </xf>
    <xf numFmtId="192" fontId="15" fillId="0" borderId="0" xfId="64" applyNumberFormat="1" applyFont="1" applyFill="1" applyAlignment="1" applyProtection="1">
      <alignment horizontal="left" vertical="center"/>
      <protection/>
    </xf>
    <xf numFmtId="0" fontId="3" fillId="0" borderId="0" xfId="93" applyFont="1" applyFill="1" applyBorder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192" fontId="15" fillId="0" borderId="0" xfId="65" applyNumberFormat="1" applyFont="1" applyBorder="1" applyAlignment="1" applyProtection="1">
      <alignment horizontal="left" vertical="center"/>
      <protection/>
    </xf>
    <xf numFmtId="0" fontId="3" fillId="34" borderId="11" xfId="64" applyFont="1" applyFill="1" applyBorder="1" applyAlignment="1" applyProtection="1">
      <alignment horizontal="center" vertical="center"/>
      <protection locked="0"/>
    </xf>
    <xf numFmtId="0" fontId="3" fillId="0" borderId="0" xfId="93" applyFont="1" applyAlignment="1" applyProtection="1">
      <alignment horizontal="center" vertical="center"/>
      <protection/>
    </xf>
    <xf numFmtId="0" fontId="15" fillId="0" borderId="0" xfId="93" applyFont="1" applyFill="1" applyAlignment="1" applyProtection="1">
      <alignment horizontal="left" vertical="center"/>
      <protection/>
    </xf>
    <xf numFmtId="0" fontId="15" fillId="0" borderId="0" xfId="93" applyFont="1" applyFill="1" applyBorder="1" applyAlignment="1" applyProtection="1">
      <alignment vertical="center"/>
      <protection/>
    </xf>
    <xf numFmtId="0" fontId="15" fillId="0" borderId="0" xfId="93" applyFont="1" applyProtection="1">
      <alignment/>
      <protection/>
    </xf>
    <xf numFmtId="0" fontId="15" fillId="0" borderId="0" xfId="93" applyFont="1" applyFill="1" applyBorder="1" applyAlignment="1" applyProtection="1">
      <alignment horizontal="center" vertical="center" wrapText="1"/>
      <protection/>
    </xf>
    <xf numFmtId="0" fontId="15" fillId="0" borderId="0" xfId="50" applyFont="1" applyProtection="1">
      <alignment/>
      <protection/>
    </xf>
    <xf numFmtId="194" fontId="15" fillId="0" borderId="0" xfId="93" applyNumberFormat="1" applyFont="1" applyProtection="1">
      <alignment/>
      <protection/>
    </xf>
    <xf numFmtId="0" fontId="81" fillId="0" borderId="0" xfId="93" applyFont="1" applyAlignment="1" applyProtection="1">
      <alignment vertical="center"/>
      <protection/>
    </xf>
    <xf numFmtId="0" fontId="15" fillId="0" borderId="0" xfId="50" applyFont="1" applyAlignment="1" applyProtection="1">
      <alignment horizontal="left"/>
      <protection/>
    </xf>
    <xf numFmtId="0" fontId="15" fillId="35" borderId="0" xfId="63" applyFont="1" applyFill="1" applyProtection="1">
      <alignment/>
      <protection/>
    </xf>
    <xf numFmtId="0" fontId="15" fillId="0" borderId="0" xfId="50" applyFont="1" applyAlignment="1" applyProtection="1">
      <alignment/>
      <protection/>
    </xf>
    <xf numFmtId="0" fontId="82" fillId="0" borderId="0" xfId="93" applyFont="1" applyAlignment="1" applyProtection="1">
      <alignment vertical="center"/>
      <protection/>
    </xf>
    <xf numFmtId="1" fontId="76" fillId="0" borderId="14" xfId="91" applyNumberFormat="1" applyFont="1" applyFill="1" applyBorder="1" applyAlignment="1" applyProtection="1">
      <alignment horizontal="center" vertical="top" shrinkToFit="1"/>
      <protection/>
    </xf>
    <xf numFmtId="1" fontId="12" fillId="0" borderId="15" xfId="91" applyNumberFormat="1" applyFont="1" applyFill="1" applyBorder="1" applyAlignment="1" applyProtection="1">
      <alignment horizontal="right" vertical="top" shrinkToFit="1"/>
      <protection/>
    </xf>
    <xf numFmtId="195" fontId="80" fillId="0" borderId="26" xfId="91" applyNumberFormat="1" applyFont="1" applyFill="1" applyBorder="1" applyAlignment="1" applyProtection="1">
      <alignment horizontal="center" vertical="top" shrinkToFit="1"/>
      <protection/>
    </xf>
    <xf numFmtId="0" fontId="80" fillId="0" borderId="20" xfId="91" applyFont="1" applyFill="1" applyBorder="1" applyAlignment="1" applyProtection="1">
      <alignment vertical="top" wrapText="1" shrinkToFit="1"/>
      <protection/>
    </xf>
    <xf numFmtId="1" fontId="75" fillId="0" borderId="29" xfId="91" applyNumberFormat="1" applyFont="1" applyFill="1" applyBorder="1" applyAlignment="1" applyProtection="1">
      <alignment horizontal="center" vertical="top" shrinkToFit="1"/>
      <protection/>
    </xf>
    <xf numFmtId="1" fontId="75" fillId="0" borderId="14" xfId="91" applyNumberFormat="1" applyFont="1" applyFill="1" applyBorder="1" applyAlignment="1" applyProtection="1" quotePrefix="1">
      <alignment horizontal="center" vertical="top" shrinkToFit="1"/>
      <protection/>
    </xf>
    <xf numFmtId="1" fontId="75" fillId="0" borderId="14" xfId="91" applyNumberFormat="1" applyFont="1" applyFill="1" applyBorder="1" applyAlignment="1" applyProtection="1">
      <alignment horizontal="center" vertical="top" shrinkToFit="1"/>
      <protection/>
    </xf>
    <xf numFmtId="192" fontId="75" fillId="0" borderId="26" xfId="91" applyNumberFormat="1" applyFont="1" applyFill="1" applyBorder="1" applyAlignment="1" applyProtection="1">
      <alignment horizontal="center" vertical="top" shrinkToFit="1"/>
      <protection/>
    </xf>
    <xf numFmtId="1" fontId="12" fillId="0" borderId="14" xfId="91" applyNumberFormat="1" applyFont="1" applyFill="1" applyBorder="1" applyAlignment="1" applyProtection="1">
      <alignment horizontal="right" shrinkToFit="1"/>
      <protection/>
    </xf>
    <xf numFmtId="192" fontId="75" fillId="0" borderId="14" xfId="83" applyNumberFormat="1" applyFont="1" applyFill="1" applyBorder="1" applyAlignment="1" applyProtection="1">
      <alignment horizontal="center" vertical="top" shrinkToFit="1"/>
      <protection/>
    </xf>
    <xf numFmtId="0" fontId="4" fillId="12" borderId="13" xfId="50" applyFont="1" applyFill="1" applyBorder="1" applyAlignment="1" applyProtection="1">
      <alignment horizontal="center" vertical="center" shrinkToFit="1"/>
      <protection/>
    </xf>
    <xf numFmtId="1" fontId="5" fillId="0" borderId="15" xfId="93" applyNumberFormat="1" applyFont="1" applyBorder="1" applyAlignment="1" applyProtection="1">
      <alignment horizontal="center" vertical="top"/>
      <protection/>
    </xf>
    <xf numFmtId="0" fontId="74" fillId="0" borderId="0" xfId="93" applyFont="1" applyAlignment="1" applyProtection="1">
      <alignment vertical="center"/>
      <protection/>
    </xf>
    <xf numFmtId="0" fontId="4" fillId="0" borderId="11" xfId="65" applyFont="1" applyFill="1" applyBorder="1" applyAlignment="1" applyProtection="1">
      <alignment horizontal="left" vertical="center"/>
      <protection/>
    </xf>
    <xf numFmtId="3" fontId="5" fillId="34" borderId="11" xfId="83" applyNumberFormat="1" applyFont="1" applyFill="1" applyBorder="1" applyAlignment="1" applyProtection="1">
      <alignment horizontal="center" vertical="center" shrinkToFit="1"/>
      <protection locked="0"/>
    </xf>
    <xf numFmtId="0" fontId="79" fillId="0" borderId="0" xfId="64" applyFont="1" applyFill="1" applyBorder="1" applyAlignment="1" applyProtection="1">
      <alignment vertical="center" wrapText="1" shrinkToFit="1"/>
      <protection/>
    </xf>
    <xf numFmtId="0" fontId="79" fillId="0" borderId="0" xfId="62" applyFont="1" applyFill="1" applyAlignment="1" applyProtection="1">
      <alignment vertical="center" wrapText="1"/>
      <protection/>
    </xf>
    <xf numFmtId="0" fontId="79" fillId="0" borderId="0" xfId="62" applyFont="1" applyFill="1" applyBorder="1" applyAlignment="1" applyProtection="1">
      <alignment vertical="center" wrapText="1"/>
      <protection/>
    </xf>
    <xf numFmtId="0" fontId="5" fillId="0" borderId="11" xfId="65" applyFont="1" applyFill="1" applyBorder="1" applyAlignment="1" applyProtection="1">
      <alignment horizontal="left" vertical="center"/>
      <protection/>
    </xf>
    <xf numFmtId="0" fontId="4" fillId="12" borderId="30" xfId="93" applyFont="1" applyFill="1" applyBorder="1" applyAlignment="1" applyProtection="1">
      <alignment horizontal="center" vertical="center"/>
      <protection/>
    </xf>
    <xf numFmtId="0" fontId="5" fillId="0" borderId="13" xfId="93" applyFont="1" applyFill="1" applyBorder="1" applyAlignment="1" applyProtection="1">
      <alignment horizontal="center" vertical="center"/>
      <protection/>
    </xf>
    <xf numFmtId="0" fontId="75" fillId="0" borderId="11" xfId="0" applyFont="1" applyBorder="1" applyAlignment="1">
      <alignment horizontal="center" vertical="center" wrapText="1"/>
    </xf>
    <xf numFmtId="2" fontId="5" fillId="0" borderId="19" xfId="50" applyNumberFormat="1" applyFont="1" applyBorder="1" applyAlignment="1" applyProtection="1">
      <alignment horizontal="center" vertical="center" shrinkToFit="1"/>
      <protection/>
    </xf>
    <xf numFmtId="192" fontId="5" fillId="0" borderId="0" xfId="93" applyNumberFormat="1" applyFont="1" applyBorder="1" applyAlignment="1" applyProtection="1">
      <alignment horizontal="center" vertical="center"/>
      <protection/>
    </xf>
    <xf numFmtId="2" fontId="5" fillId="0" borderId="0" xfId="93" applyNumberFormat="1" applyFont="1" applyBorder="1" applyAlignment="1" applyProtection="1">
      <alignment horizontal="center" vertical="center"/>
      <protection/>
    </xf>
    <xf numFmtId="0" fontId="74" fillId="0" borderId="0" xfId="50" applyFont="1" applyAlignment="1" applyProtection="1">
      <alignment vertical="center"/>
      <protection/>
    </xf>
    <xf numFmtId="2" fontId="5" fillId="3" borderId="11" xfId="64" applyNumberFormat="1" applyFont="1" applyFill="1" applyBorder="1" applyAlignment="1" applyProtection="1">
      <alignment horizontal="center" vertical="center" shrinkToFit="1"/>
      <protection/>
    </xf>
    <xf numFmtId="0" fontId="15" fillId="0" borderId="0" xfId="62" applyFont="1" applyAlignment="1" applyProtection="1">
      <alignment horizontal="left" vertical="center"/>
      <protection/>
    </xf>
    <xf numFmtId="0" fontId="5" fillId="0" borderId="0" xfId="63" applyFont="1" applyBorder="1" applyAlignment="1" applyProtection="1">
      <alignment horizontal="right" vertical="center" wrapText="1" indent="1"/>
      <protection/>
    </xf>
    <xf numFmtId="3" fontId="79" fillId="0" borderId="0" xfId="50" applyNumberFormat="1" applyFont="1" applyAlignment="1" applyProtection="1">
      <alignment vertical="top"/>
      <protection/>
    </xf>
    <xf numFmtId="0" fontId="74" fillId="0" borderId="0" xfId="50" applyFont="1" applyAlignment="1" applyProtection="1">
      <alignment horizontal="right" vertical="top" wrapText="1"/>
      <protection/>
    </xf>
    <xf numFmtId="0" fontId="74" fillId="0" borderId="0" xfId="50" applyFont="1" applyAlignment="1" applyProtection="1">
      <alignment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3" applyFont="1" applyFill="1" applyBorder="1" applyAlignment="1" applyProtection="1">
      <alignment vertical="center"/>
      <protection/>
    </xf>
    <xf numFmtId="0" fontId="77" fillId="0" borderId="0" xfId="63" applyFont="1" applyAlignment="1" applyProtection="1">
      <alignment horizontal="center" vertical="center"/>
      <protection/>
    </xf>
    <xf numFmtId="0" fontId="5" fillId="0" borderId="0" xfId="65" applyFont="1" applyFill="1" applyBorder="1" applyAlignment="1" applyProtection="1">
      <alignment horizontal="left" vertical="center"/>
      <protection/>
    </xf>
    <xf numFmtId="0" fontId="4" fillId="0" borderId="0" xfId="93" applyFont="1" applyFill="1" applyBorder="1" applyAlignment="1" applyProtection="1">
      <alignment vertical="center"/>
      <protection/>
    </xf>
    <xf numFmtId="192" fontId="5" fillId="0" borderId="0" xfId="65" applyNumberFormat="1" applyFont="1" applyBorder="1" applyAlignment="1" applyProtection="1">
      <alignment horizontal="left" vertical="center"/>
      <protection/>
    </xf>
    <xf numFmtId="0" fontId="5" fillId="0" borderId="0" xfId="93" applyFont="1" applyFill="1" applyAlignment="1" applyProtection="1">
      <alignment horizontal="left" vertical="center"/>
      <protection/>
    </xf>
    <xf numFmtId="0" fontId="5" fillId="0" borderId="0" xfId="93" applyFont="1" applyFill="1" applyBorder="1" applyAlignment="1" applyProtection="1">
      <alignment vertical="center"/>
      <protection/>
    </xf>
    <xf numFmtId="0" fontId="4" fillId="12" borderId="11" xfId="63" applyFont="1" applyFill="1" applyBorder="1" applyAlignment="1" applyProtection="1">
      <alignment horizontal="center" vertical="center" shrinkToFit="1"/>
      <protection/>
    </xf>
    <xf numFmtId="0" fontId="5" fillId="0" borderId="0" xfId="93" applyFont="1" applyFill="1" applyBorder="1" applyAlignment="1" applyProtection="1">
      <alignment horizontal="centerContinuous" vertical="center"/>
      <protection/>
    </xf>
    <xf numFmtId="0" fontId="75" fillId="0" borderId="11" xfId="0" applyFont="1" applyBorder="1" applyAlignment="1">
      <alignment horizontal="left" vertical="center" wrapText="1"/>
    </xf>
    <xf numFmtId="194" fontId="4" fillId="36" borderId="11" xfId="35" applyNumberFormat="1" applyFont="1" applyFill="1" applyBorder="1" applyAlignment="1" applyProtection="1">
      <alignment horizontal="center" vertical="center"/>
      <protection locked="0"/>
    </xf>
    <xf numFmtId="0" fontId="5" fillId="0" borderId="0" xfId="93" applyFont="1" applyFill="1" applyBorder="1" applyAlignment="1" applyProtection="1">
      <alignment horizontal="center" vertical="top" wrapText="1"/>
      <protection/>
    </xf>
    <xf numFmtId="0" fontId="75" fillId="37" borderId="11" xfId="0" applyFont="1" applyFill="1" applyBorder="1" applyAlignment="1">
      <alignment horizontal="left" vertical="center" wrapText="1"/>
    </xf>
    <xf numFmtId="194" fontId="4" fillId="37" borderId="11" xfId="35" applyNumberFormat="1" applyFont="1" applyFill="1" applyBorder="1" applyAlignment="1" applyProtection="1">
      <alignment horizontal="center" vertical="center"/>
      <protection/>
    </xf>
    <xf numFmtId="0" fontId="5" fillId="0" borderId="0" xfId="93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 locked="0"/>
    </xf>
    <xf numFmtId="194" fontId="5" fillId="0" borderId="0" xfId="93" applyNumberFormat="1" applyFont="1" applyProtection="1">
      <alignment/>
      <protection/>
    </xf>
    <xf numFmtId="0" fontId="76" fillId="0" borderId="0" xfId="0" applyFont="1" applyAlignment="1">
      <alignment/>
    </xf>
    <xf numFmtId="0" fontId="5" fillId="0" borderId="0" xfId="93" applyFont="1" applyAlignment="1" applyProtection="1">
      <alignment horizontal="left" vertical="center"/>
      <protection/>
    </xf>
    <xf numFmtId="0" fontId="5" fillId="35" borderId="0" xfId="63" applyFont="1" applyFill="1" applyProtection="1">
      <alignment/>
      <protection/>
    </xf>
    <xf numFmtId="0" fontId="83" fillId="0" borderId="0" xfId="63" applyFont="1" applyAlignment="1" applyProtection="1">
      <alignment horizontal="center" vertical="center"/>
      <protection/>
    </xf>
    <xf numFmtId="0" fontId="15" fillId="0" borderId="0" xfId="65" applyFont="1" applyFill="1" applyBorder="1" applyAlignment="1" applyProtection="1">
      <alignment horizontal="left" vertical="center"/>
      <protection/>
    </xf>
    <xf numFmtId="0" fontId="3" fillId="12" borderId="11" xfId="63" applyFont="1" applyFill="1" applyBorder="1" applyAlignment="1" applyProtection="1">
      <alignment horizontal="center" vertical="center" shrinkToFit="1"/>
      <protection/>
    </xf>
    <xf numFmtId="0" fontId="15" fillId="0" borderId="0" xfId="93" applyFont="1" applyFill="1" applyBorder="1" applyAlignment="1" applyProtection="1">
      <alignment horizontal="centerContinuous" vertical="center"/>
      <protection/>
    </xf>
    <xf numFmtId="0" fontId="15" fillId="0" borderId="0" xfId="93" applyFont="1" applyFill="1" applyBorder="1" applyAlignment="1" applyProtection="1">
      <alignment horizontal="center" vertical="top" wrapText="1"/>
      <protection/>
    </xf>
    <xf numFmtId="0" fontId="15" fillId="0" borderId="0" xfId="63" applyFont="1" applyBorder="1" applyProtection="1">
      <alignment/>
      <protection/>
    </xf>
    <xf numFmtId="0" fontId="15" fillId="0" borderId="0" xfId="50" applyFont="1" applyBorder="1" applyProtection="1">
      <alignment/>
      <protection/>
    </xf>
    <xf numFmtId="0" fontId="15" fillId="0" borderId="0" xfId="50" applyFont="1" applyBorder="1" applyAlignment="1" applyProtection="1">
      <alignment horizontal="left"/>
      <protection/>
    </xf>
    <xf numFmtId="0" fontId="15" fillId="35" borderId="0" xfId="63" applyFont="1" applyFill="1" applyBorder="1" applyProtection="1">
      <alignment/>
      <protection/>
    </xf>
    <xf numFmtId="0" fontId="4" fillId="0" borderId="0" xfId="50" applyFont="1" applyAlignment="1" applyProtection="1">
      <alignment horizontal="right" vertical="top"/>
      <protection/>
    </xf>
    <xf numFmtId="2" fontId="4" fillId="0" borderId="13" xfId="50" applyNumberFormat="1" applyFont="1" applyFill="1" applyBorder="1" applyAlignment="1" applyProtection="1">
      <alignment horizontal="center" vertical="center" shrinkToFit="1"/>
      <protection/>
    </xf>
    <xf numFmtId="192" fontId="4" fillId="0" borderId="11" xfId="93" applyNumberFormat="1" applyFont="1" applyFill="1" applyBorder="1" applyAlignment="1" applyProtection="1">
      <alignment horizontal="center" vertical="center" shrinkToFit="1"/>
      <protection/>
    </xf>
    <xf numFmtId="192" fontId="4" fillId="0" borderId="11" xfId="50" applyNumberFormat="1" applyFont="1" applyBorder="1" applyAlignment="1" applyProtection="1">
      <alignment horizontal="center" vertical="center" shrinkToFit="1"/>
      <protection/>
    </xf>
    <xf numFmtId="0" fontId="5" fillId="0" borderId="14" xfId="93" applyFont="1" applyFill="1" applyBorder="1" applyAlignment="1" applyProtection="1">
      <alignment horizontal="center" vertical="center"/>
      <protection/>
    </xf>
    <xf numFmtId="1" fontId="5" fillId="0" borderId="14" xfId="77" applyNumberFormat="1" applyFont="1" applyFill="1" applyBorder="1" applyAlignment="1" applyProtection="1">
      <alignment horizontal="center" vertical="center" wrapText="1"/>
      <protection/>
    </xf>
    <xf numFmtId="192" fontId="4" fillId="0" borderId="14" xfId="93" applyNumberFormat="1" applyFont="1" applyFill="1" applyBorder="1" applyAlignment="1" applyProtection="1">
      <alignment horizontal="center" vertical="center" shrinkToFit="1"/>
      <protection/>
    </xf>
    <xf numFmtId="192" fontId="4" fillId="0" borderId="14" xfId="50" applyNumberFormat="1" applyFont="1" applyBorder="1" applyAlignment="1" applyProtection="1">
      <alignment horizontal="center" vertical="center" shrinkToFit="1"/>
      <protection/>
    </xf>
    <xf numFmtId="0" fontId="79" fillId="0" borderId="0" xfId="50" applyFont="1" applyFill="1" applyAlignment="1" applyProtection="1">
      <alignment horizontal="center" vertical="center"/>
      <protection/>
    </xf>
    <xf numFmtId="192" fontId="79" fillId="0" borderId="0" xfId="50" applyNumberFormat="1" applyFont="1" applyFill="1" applyAlignment="1" applyProtection="1">
      <alignment horizontal="center" vertical="center"/>
      <protection/>
    </xf>
    <xf numFmtId="0" fontId="5" fillId="0" borderId="15" xfId="93" applyFont="1" applyFill="1" applyBorder="1" applyAlignment="1" applyProtection="1">
      <alignment horizontal="center" vertical="center"/>
      <protection/>
    </xf>
    <xf numFmtId="1" fontId="5" fillId="0" borderId="15" xfId="93" applyNumberFormat="1" applyFont="1" applyBorder="1" applyAlignment="1" applyProtection="1">
      <alignment horizontal="center" vertical="center"/>
      <protection/>
    </xf>
    <xf numFmtId="2" fontId="5" fillId="0" borderId="27" xfId="50" applyNumberFormat="1" applyFont="1" applyBorder="1" applyAlignment="1" applyProtection="1">
      <alignment horizontal="center" vertical="center" shrinkToFit="1"/>
      <protection/>
    </xf>
    <xf numFmtId="192" fontId="5" fillId="0" borderId="15" xfId="93" applyNumberFormat="1" applyFont="1" applyBorder="1" applyAlignment="1" applyProtection="1">
      <alignment horizontal="center" vertical="center" shrinkToFit="1"/>
      <protection/>
    </xf>
    <xf numFmtId="192" fontId="5" fillId="0" borderId="15" xfId="50" applyNumberFormat="1" applyFont="1" applyBorder="1" applyAlignment="1" applyProtection="1">
      <alignment horizontal="center" vertical="center" shrinkToFit="1"/>
      <protection/>
    </xf>
    <xf numFmtId="0" fontId="5" fillId="0" borderId="31" xfId="93" applyFont="1" applyFill="1" applyBorder="1" applyAlignment="1" applyProtection="1">
      <alignment horizontal="center" vertical="center"/>
      <protection/>
    </xf>
    <xf numFmtId="1" fontId="5" fillId="0" borderId="31" xfId="93" applyNumberFormat="1" applyFont="1" applyBorder="1" applyAlignment="1" applyProtection="1">
      <alignment horizontal="center" vertical="center"/>
      <protection/>
    </xf>
    <xf numFmtId="2" fontId="5" fillId="0" borderId="32" xfId="50" applyNumberFormat="1" applyFont="1" applyBorder="1" applyAlignment="1" applyProtection="1">
      <alignment horizontal="center" vertical="center" shrinkToFit="1"/>
      <protection/>
    </xf>
    <xf numFmtId="192" fontId="5" fillId="0" borderId="31" xfId="93" applyNumberFormat="1" applyFont="1" applyBorder="1" applyAlignment="1" applyProtection="1">
      <alignment horizontal="center" vertical="center" shrinkToFit="1"/>
      <protection/>
    </xf>
    <xf numFmtId="192" fontId="5" fillId="0" borderId="31" xfId="50" applyNumberFormat="1" applyFont="1" applyBorder="1" applyAlignment="1" applyProtection="1">
      <alignment horizontal="center" vertical="center" shrinkToFit="1"/>
      <protection/>
    </xf>
    <xf numFmtId="3" fontId="4" fillId="35" borderId="11" xfId="83" applyNumberFormat="1" applyFont="1" applyFill="1" applyBorder="1" applyAlignment="1" applyProtection="1">
      <alignment horizontal="center" vertical="center" shrinkToFit="1"/>
      <protection/>
    </xf>
    <xf numFmtId="0" fontId="79" fillId="0" borderId="18" xfId="64" applyFont="1" applyFill="1" applyBorder="1" applyAlignment="1" applyProtection="1">
      <alignment vertical="center" shrinkToFit="1"/>
      <protection/>
    </xf>
    <xf numFmtId="3" fontId="79" fillId="0" borderId="0" xfId="62" applyNumberFormat="1" applyFont="1" applyAlignment="1" applyProtection="1">
      <alignment horizontal="center" vertical="center" wrapText="1"/>
      <protection/>
    </xf>
    <xf numFmtId="0" fontId="5" fillId="0" borderId="0" xfId="64" applyFont="1" applyFill="1" applyBorder="1" applyAlignment="1" applyProtection="1">
      <alignment vertical="center" wrapText="1" shrinkToFit="1"/>
      <protection/>
    </xf>
    <xf numFmtId="0" fontId="84" fillId="0" borderId="0" xfId="93" applyFont="1" applyFill="1" applyAlignment="1" applyProtection="1">
      <alignment vertical="center"/>
      <protection/>
    </xf>
    <xf numFmtId="209" fontId="5" fillId="0" borderId="0" xfId="83" applyNumberFormat="1" applyFont="1" applyFill="1" applyBorder="1" applyAlignment="1" applyProtection="1">
      <alignment horizontal="center" vertical="center" shrinkToFit="1"/>
      <protection/>
    </xf>
    <xf numFmtId="0" fontId="5" fillId="0" borderId="0" xfId="50" applyFont="1" applyAlignment="1" applyProtection="1">
      <alignment horizontal="center" vertical="center" wrapText="1"/>
      <protection/>
    </xf>
    <xf numFmtId="0" fontId="4" fillId="0" borderId="0" xfId="64" applyFont="1" applyFill="1" applyBorder="1" applyAlignment="1" applyProtection="1">
      <alignment horizontal="center" vertical="center" wrapText="1"/>
      <protection/>
    </xf>
    <xf numFmtId="0" fontId="5" fillId="0" borderId="11" xfId="62" applyFont="1" applyFill="1" applyBorder="1" applyAlignment="1" applyProtection="1">
      <alignment horizontal="center" vertical="center" wrapText="1"/>
      <protection/>
    </xf>
    <xf numFmtId="209" fontId="5" fillId="35" borderId="0" xfId="83" applyNumberFormat="1" applyFont="1" applyFill="1" applyBorder="1" applyAlignment="1" applyProtection="1">
      <alignment horizontal="center" vertical="center" shrinkToFit="1"/>
      <protection/>
    </xf>
    <xf numFmtId="0" fontId="19" fillId="0" borderId="0" xfId="65" applyFont="1" applyBorder="1" applyAlignment="1" applyProtection="1">
      <alignment vertical="center"/>
      <protection/>
    </xf>
    <xf numFmtId="0" fontId="19" fillId="0" borderId="0" xfId="63" applyFont="1" applyFill="1" applyBorder="1" applyAlignment="1" applyProtection="1">
      <alignment vertical="center"/>
      <protection/>
    </xf>
    <xf numFmtId="0" fontId="19" fillId="0" borderId="0" xfId="65" applyFont="1" applyFill="1" applyBorder="1" applyAlignment="1" applyProtection="1">
      <alignment horizontal="center" vertical="center"/>
      <protection/>
    </xf>
    <xf numFmtId="0" fontId="19" fillId="0" borderId="0" xfId="66" applyFont="1" applyFill="1" applyAlignment="1" applyProtection="1">
      <alignment vertical="center" wrapText="1"/>
      <protection/>
    </xf>
    <xf numFmtId="0" fontId="19" fillId="0" borderId="0" xfId="66" applyFont="1" applyFill="1" applyAlignment="1" applyProtection="1">
      <alignment horizontal="left" vertical="center"/>
      <protection/>
    </xf>
    <xf numFmtId="0" fontId="85" fillId="0" borderId="0" xfId="63" applyFont="1" applyAlignment="1" applyProtection="1">
      <alignment horizontal="center" vertical="center"/>
      <protection/>
    </xf>
    <xf numFmtId="0" fontId="20" fillId="0" borderId="0" xfId="93" applyFont="1" applyAlignment="1" applyProtection="1">
      <alignment vertical="center"/>
      <protection/>
    </xf>
    <xf numFmtId="0" fontId="20" fillId="0" borderId="0" xfId="63" applyFont="1" applyAlignment="1" applyProtection="1">
      <alignment vertical="center"/>
      <protection/>
    </xf>
    <xf numFmtId="0" fontId="20" fillId="0" borderId="0" xfId="65" applyFont="1" applyFill="1" applyBorder="1" applyAlignment="1" applyProtection="1">
      <alignment horizontal="left" vertical="center"/>
      <protection/>
    </xf>
    <xf numFmtId="192" fontId="20" fillId="0" borderId="0" xfId="64" applyNumberFormat="1" applyFont="1" applyFill="1" applyAlignment="1" applyProtection="1">
      <alignment horizontal="left" vertical="center"/>
      <protection/>
    </xf>
    <xf numFmtId="0" fontId="19" fillId="0" borderId="0" xfId="93" applyFont="1" applyFill="1" applyBorder="1" applyAlignment="1" applyProtection="1">
      <alignment vertical="center"/>
      <protection/>
    </xf>
    <xf numFmtId="0" fontId="19" fillId="0" borderId="0" xfId="93" applyFont="1" applyAlignment="1" applyProtection="1">
      <alignment vertical="center"/>
      <protection/>
    </xf>
    <xf numFmtId="192" fontId="20" fillId="0" borderId="0" xfId="65" applyNumberFormat="1" applyFont="1" applyBorder="1" applyAlignment="1" applyProtection="1">
      <alignment horizontal="left" vertical="center"/>
      <protection/>
    </xf>
    <xf numFmtId="0" fontId="19" fillId="34" borderId="11" xfId="64" applyFont="1" applyFill="1" applyBorder="1" applyAlignment="1" applyProtection="1">
      <alignment horizontal="center" vertical="center"/>
      <protection locked="0"/>
    </xf>
    <xf numFmtId="0" fontId="20" fillId="0" borderId="0" xfId="93" applyFont="1" applyFill="1" applyAlignment="1" applyProtection="1">
      <alignment horizontal="left" vertical="center"/>
      <protection/>
    </xf>
    <xf numFmtId="0" fontId="20" fillId="0" borderId="0" xfId="93" applyFont="1" applyFill="1" applyBorder="1" applyAlignment="1" applyProtection="1">
      <alignment vertical="center"/>
      <protection/>
    </xf>
    <xf numFmtId="0" fontId="19" fillId="12" borderId="11" xfId="63" applyFont="1" applyFill="1" applyBorder="1" applyAlignment="1" applyProtection="1">
      <alignment horizontal="center" vertical="center" shrinkToFit="1"/>
      <protection/>
    </xf>
    <xf numFmtId="0" fontId="20" fillId="0" borderId="0" xfId="93" applyFont="1" applyFill="1" applyBorder="1" applyAlignment="1" applyProtection="1">
      <alignment horizontal="centerContinuous" vertical="center"/>
      <protection/>
    </xf>
    <xf numFmtId="0" fontId="20" fillId="0" borderId="0" xfId="93" applyFont="1" applyProtection="1">
      <alignment/>
      <protection/>
    </xf>
    <xf numFmtId="194" fontId="19" fillId="36" borderId="11" xfId="35" applyNumberFormat="1" applyFont="1" applyFill="1" applyBorder="1" applyAlignment="1" applyProtection="1">
      <alignment horizontal="center" vertical="center"/>
      <protection locked="0"/>
    </xf>
    <xf numFmtId="0" fontId="20" fillId="0" borderId="0" xfId="93" applyFont="1" applyFill="1" applyBorder="1" applyAlignment="1" applyProtection="1">
      <alignment horizontal="center" vertical="top" wrapText="1"/>
      <protection/>
    </xf>
    <xf numFmtId="194" fontId="19" fillId="37" borderId="11" xfId="35" applyNumberFormat="1" applyFont="1" applyFill="1" applyBorder="1" applyAlignment="1" applyProtection="1">
      <alignment horizontal="center" vertical="center"/>
      <protection/>
    </xf>
    <xf numFmtId="0" fontId="20" fillId="0" borderId="0" xfId="93" applyFont="1" applyFill="1" applyBorder="1" applyAlignment="1" applyProtection="1">
      <alignment horizontal="center" vertical="center" wrapText="1"/>
      <protection/>
    </xf>
    <xf numFmtId="194" fontId="19" fillId="36" borderId="11" xfId="35" applyNumberFormat="1" applyFont="1" applyFill="1" applyBorder="1" applyAlignment="1" applyProtection="1">
      <alignment horizontal="center" vertical="top"/>
      <protection locked="0"/>
    </xf>
    <xf numFmtId="0" fontId="20" fillId="0" borderId="0" xfId="63" applyFont="1" applyProtection="1">
      <alignment/>
      <protection/>
    </xf>
    <xf numFmtId="0" fontId="20" fillId="0" borderId="0" xfId="50" applyFont="1" applyProtection="1">
      <alignment/>
      <protection/>
    </xf>
    <xf numFmtId="194" fontId="20" fillId="0" borderId="0" xfId="93" applyNumberFormat="1" applyFont="1" applyProtection="1">
      <alignment/>
      <protection/>
    </xf>
    <xf numFmtId="0" fontId="86" fillId="0" borderId="0" xfId="93" applyFont="1" applyAlignment="1" applyProtection="1">
      <alignment vertical="center"/>
      <protection/>
    </xf>
    <xf numFmtId="0" fontId="85" fillId="0" borderId="0" xfId="93" applyFont="1" applyAlignment="1" applyProtection="1">
      <alignment vertical="center"/>
      <protection/>
    </xf>
    <xf numFmtId="0" fontId="76" fillId="0" borderId="0" xfId="0" applyFont="1" applyAlignment="1">
      <alignment/>
    </xf>
    <xf numFmtId="0" fontId="19" fillId="0" borderId="0" xfId="93" applyNumberFormat="1" applyFont="1" applyAlignment="1" applyProtection="1">
      <alignment horizontal="left" vertical="top" wrapText="1"/>
      <protection/>
    </xf>
    <xf numFmtId="0" fontId="20" fillId="0" borderId="0" xfId="93" applyNumberFormat="1" applyFont="1" applyAlignment="1" applyProtection="1">
      <alignment vertical="top" wrapText="1"/>
      <protection/>
    </xf>
    <xf numFmtId="0" fontId="20" fillId="0" borderId="0" xfId="50" applyFont="1" applyAlignment="1" applyProtection="1">
      <alignment horizontal="left"/>
      <protection/>
    </xf>
    <xf numFmtId="0" fontId="20" fillId="34" borderId="0" xfId="50" applyFont="1" applyFill="1" applyAlignment="1" applyProtection="1">
      <alignment horizontal="left" vertical="top" wrapText="1"/>
      <protection locked="0"/>
    </xf>
    <xf numFmtId="0" fontId="20" fillId="0" borderId="0" xfId="50" applyFont="1" applyAlignment="1" applyProtection="1">
      <alignment/>
      <protection/>
    </xf>
    <xf numFmtId="0" fontId="5" fillId="0" borderId="0" xfId="91" applyNumberFormat="1" applyFont="1" applyFill="1" applyBorder="1" applyAlignment="1" applyProtection="1">
      <alignment horizontal="left" vertical="center" indent="9"/>
      <protection/>
    </xf>
    <xf numFmtId="0" fontId="74" fillId="0" borderId="0" xfId="91" applyNumberFormat="1" applyFont="1" applyFill="1" applyBorder="1" applyAlignment="1" applyProtection="1">
      <alignment horizontal="left" vertical="center" indent="9"/>
      <protection/>
    </xf>
    <xf numFmtId="0" fontId="87" fillId="0" borderId="0" xfId="91" applyNumberFormat="1" applyFont="1" applyFill="1" applyBorder="1" applyAlignment="1" applyProtection="1">
      <alignment horizontal="left" vertical="center" indent="9"/>
      <protection/>
    </xf>
    <xf numFmtId="0" fontId="88" fillId="0" borderId="0" xfId="91" applyNumberFormat="1" applyFont="1" applyFill="1" applyBorder="1" applyAlignment="1" applyProtection="1">
      <alignment horizontal="left" vertical="center" indent="9"/>
      <protection/>
    </xf>
    <xf numFmtId="0" fontId="89" fillId="0" borderId="25" xfId="0" applyFont="1" applyFill="1" applyBorder="1" applyAlignment="1">
      <alignment horizontal="center"/>
    </xf>
    <xf numFmtId="0" fontId="89" fillId="38" borderId="11" xfId="0" applyFont="1" applyFill="1" applyBorder="1" applyAlignment="1">
      <alignment horizontal="center" vertical="center" wrapText="1"/>
    </xf>
    <xf numFmtId="0" fontId="89" fillId="38" borderId="11" xfId="0" applyFont="1" applyFill="1" applyBorder="1" applyAlignment="1">
      <alignment horizontal="center"/>
    </xf>
    <xf numFmtId="17" fontId="89" fillId="0" borderId="11" xfId="0" applyNumberFormat="1" applyFont="1" applyBorder="1" applyAlignment="1">
      <alignment horizontal="center" vertical="center"/>
    </xf>
    <xf numFmtId="0" fontId="90" fillId="34" borderId="11" xfId="0" applyFont="1" applyFill="1" applyBorder="1" applyAlignment="1" applyProtection="1">
      <alignment horizontal="center"/>
      <protection locked="0"/>
    </xf>
    <xf numFmtId="17" fontId="89" fillId="38" borderId="11" xfId="0" applyNumberFormat="1" applyFont="1" applyFill="1" applyBorder="1" applyAlignment="1">
      <alignment horizontal="center" vertical="center"/>
    </xf>
    <xf numFmtId="0" fontId="89" fillId="38" borderId="11" xfId="0" applyFont="1" applyFill="1" applyBorder="1" applyAlignment="1">
      <alignment horizontal="center" vertical="center"/>
    </xf>
    <xf numFmtId="0" fontId="90" fillId="34" borderId="11" xfId="0" applyFont="1" applyFill="1" applyBorder="1" applyAlignment="1" applyProtection="1">
      <alignment horizontal="center" vertical="center"/>
      <protection locked="0"/>
    </xf>
    <xf numFmtId="0" fontId="90" fillId="38" borderId="11" xfId="0" applyFont="1" applyFill="1" applyBorder="1" applyAlignment="1">
      <alignment horizontal="center" vertical="center"/>
    </xf>
    <xf numFmtId="0" fontId="89" fillId="39" borderId="11" xfId="0" applyFont="1" applyFill="1" applyBorder="1" applyAlignment="1">
      <alignment horizontal="center" vertical="center"/>
    </xf>
    <xf numFmtId="0" fontId="90" fillId="39" borderId="11" xfId="0" applyFont="1" applyFill="1" applyBorder="1" applyAlignment="1">
      <alignment horizontal="center" vertical="center"/>
    </xf>
    <xf numFmtId="17" fontId="89" fillId="32" borderId="11" xfId="0" applyNumberFormat="1" applyFont="1" applyFill="1" applyBorder="1" applyAlignment="1">
      <alignment horizontal="center" vertical="center"/>
    </xf>
    <xf numFmtId="0" fontId="90" fillId="32" borderId="11" xfId="0" applyFont="1" applyFill="1" applyBorder="1" applyAlignment="1">
      <alignment horizontal="center" vertical="center"/>
    </xf>
    <xf numFmtId="0" fontId="89" fillId="35" borderId="11" xfId="0" applyFont="1" applyFill="1" applyBorder="1" applyAlignment="1">
      <alignment horizontal="center" vertical="center" wrapText="1"/>
    </xf>
    <xf numFmtId="0" fontId="89" fillId="38" borderId="11" xfId="0" applyFont="1" applyFill="1" applyBorder="1" applyAlignment="1">
      <alignment horizontal="center" vertical="center"/>
    </xf>
    <xf numFmtId="0" fontId="75" fillId="0" borderId="31" xfId="91" applyFont="1" applyFill="1" applyBorder="1" applyAlignment="1" applyProtection="1">
      <alignment horizontal="center" vertical="top" shrinkToFit="1"/>
      <protection/>
    </xf>
    <xf numFmtId="0" fontId="91" fillId="0" borderId="0" xfId="0" applyFont="1" applyAlignment="1">
      <alignment/>
    </xf>
    <xf numFmtId="0" fontId="89" fillId="8" borderId="11" xfId="0" applyFont="1" applyFill="1" applyBorder="1" applyAlignment="1">
      <alignment horizontal="center" vertical="center"/>
    </xf>
    <xf numFmtId="0" fontId="89" fillId="13" borderId="11" xfId="0" applyFont="1" applyFill="1" applyBorder="1" applyAlignment="1">
      <alignment horizontal="center" vertical="center"/>
    </xf>
    <xf numFmtId="191" fontId="90" fillId="34" borderId="11" xfId="85" applyFont="1" applyFill="1" applyBorder="1" applyAlignment="1" applyProtection="1">
      <alignment horizontal="center" vertical="center"/>
      <protection locked="0"/>
    </xf>
    <xf numFmtId="0" fontId="92" fillId="0" borderId="0" xfId="0" applyFont="1" applyAlignment="1">
      <alignment/>
    </xf>
    <xf numFmtId="191" fontId="89" fillId="32" borderId="11" xfId="85" applyFont="1" applyFill="1" applyBorder="1" applyAlignment="1">
      <alignment horizontal="center" vertical="center"/>
    </xf>
    <xf numFmtId="191" fontId="89" fillId="38" borderId="11" xfId="85" applyFont="1" applyFill="1" applyBorder="1" applyAlignment="1">
      <alignment horizontal="center" vertical="center"/>
    </xf>
    <xf numFmtId="191" fontId="90" fillId="38" borderId="11" xfId="85" applyFont="1" applyFill="1" applyBorder="1" applyAlignment="1">
      <alignment horizontal="center" vertical="center"/>
    </xf>
    <xf numFmtId="0" fontId="89" fillId="32" borderId="11" xfId="0" applyFont="1" applyFill="1" applyBorder="1" applyAlignment="1">
      <alignment horizontal="center" vertical="center"/>
    </xf>
    <xf numFmtId="191" fontId="89" fillId="39" borderId="11" xfId="85" applyFont="1" applyFill="1" applyBorder="1" applyAlignment="1">
      <alignment horizontal="center" vertical="center"/>
    </xf>
    <xf numFmtId="3" fontId="5" fillId="40" borderId="11" xfId="83" applyNumberFormat="1" applyFont="1" applyFill="1" applyBorder="1" applyAlignment="1" applyProtection="1">
      <alignment horizontal="center" vertical="center" shrinkToFit="1"/>
      <protection locked="0"/>
    </xf>
    <xf numFmtId="4" fontId="5" fillId="40" borderId="11" xfId="83" applyNumberFormat="1" applyFont="1" applyFill="1" applyBorder="1" applyAlignment="1" applyProtection="1">
      <alignment horizontal="center" vertical="center" shrinkToFit="1"/>
      <protection/>
    </xf>
    <xf numFmtId="3" fontId="5" fillId="40" borderId="11" xfId="83" applyNumberFormat="1" applyFont="1" applyFill="1" applyBorder="1" applyAlignment="1" applyProtection="1">
      <alignment horizontal="center" vertical="center" shrinkToFit="1"/>
      <protection/>
    </xf>
    <xf numFmtId="0" fontId="75" fillId="0" borderId="14" xfId="91" applyFont="1" applyFill="1" applyBorder="1" applyAlignment="1" applyProtection="1">
      <alignment horizontal="center" vertical="top" shrinkToFit="1"/>
      <protection/>
    </xf>
    <xf numFmtId="0" fontId="80" fillId="0" borderId="33" xfId="91" applyFont="1" applyFill="1" applyBorder="1" applyAlignment="1" applyProtection="1">
      <alignment vertical="top" wrapText="1" shrinkToFit="1"/>
      <protection/>
    </xf>
    <xf numFmtId="1" fontId="76" fillId="0" borderId="31" xfId="91" applyNumberFormat="1" applyFont="1" applyFill="1" applyBorder="1" applyAlignment="1" applyProtection="1">
      <alignment horizontal="center" vertical="top" shrinkToFit="1"/>
      <protection/>
    </xf>
    <xf numFmtId="2" fontId="75" fillId="0" borderId="31" xfId="91" applyNumberFormat="1" applyFont="1" applyFill="1" applyBorder="1" applyAlignment="1" applyProtection="1">
      <alignment horizontal="center" vertical="top" shrinkToFit="1"/>
      <protection/>
    </xf>
    <xf numFmtId="1" fontId="75" fillId="0" borderId="33" xfId="91" applyNumberFormat="1" applyFont="1" applyFill="1" applyBorder="1" applyAlignment="1" applyProtection="1">
      <alignment horizontal="center" vertical="top" shrinkToFit="1"/>
      <protection/>
    </xf>
    <xf numFmtId="1" fontId="75" fillId="0" borderId="31" xfId="91" applyNumberFormat="1" applyFont="1" applyFill="1" applyBorder="1" applyAlignment="1" applyProtection="1" quotePrefix="1">
      <alignment horizontal="center" vertical="top" shrinkToFit="1"/>
      <protection/>
    </xf>
    <xf numFmtId="1" fontId="75" fillId="0" borderId="32" xfId="91" applyNumberFormat="1" applyFont="1" applyFill="1" applyBorder="1" applyAlignment="1" applyProtection="1">
      <alignment horizontal="center" vertical="top" shrinkToFit="1"/>
      <protection/>
    </xf>
    <xf numFmtId="2" fontId="75" fillId="0" borderId="32" xfId="91" applyNumberFormat="1" applyFont="1" applyFill="1" applyBorder="1" applyAlignment="1" applyProtection="1">
      <alignment horizontal="center" vertical="top" shrinkToFit="1"/>
      <protection/>
    </xf>
    <xf numFmtId="192" fontId="75" fillId="0" borderId="32" xfId="91" applyNumberFormat="1" applyFont="1" applyFill="1" applyBorder="1" applyAlignment="1" applyProtection="1">
      <alignment horizontal="center" vertical="top" shrinkToFit="1"/>
      <protection/>
    </xf>
    <xf numFmtId="1" fontId="12" fillId="0" borderId="31" xfId="91" applyNumberFormat="1" applyFont="1" applyFill="1" applyBorder="1" applyAlignment="1" applyProtection="1">
      <alignment horizontal="right" shrinkToFit="1"/>
      <protection/>
    </xf>
    <xf numFmtId="192" fontId="75" fillId="0" borderId="31" xfId="83" applyNumberFormat="1" applyFont="1" applyFill="1" applyBorder="1" applyAlignment="1" applyProtection="1">
      <alignment horizontal="center" vertical="top" shrinkToFit="1"/>
      <protection/>
    </xf>
    <xf numFmtId="195" fontId="80" fillId="0" borderId="27" xfId="91" applyNumberFormat="1" applyFont="1" applyFill="1" applyBorder="1" applyAlignment="1" applyProtection="1">
      <alignment horizontal="center" vertical="top" shrinkToFit="1"/>
      <protection/>
    </xf>
    <xf numFmtId="1" fontId="76" fillId="0" borderId="15" xfId="91" applyNumberFormat="1" applyFont="1" applyFill="1" applyBorder="1" applyAlignment="1" applyProtection="1">
      <alignment horizontal="center" vertical="top" shrinkToFit="1"/>
      <protection/>
    </xf>
    <xf numFmtId="1" fontId="5" fillId="0" borderId="27" xfId="93" applyNumberFormat="1" applyFont="1" applyBorder="1" applyAlignment="1" applyProtection="1">
      <alignment horizontal="center" vertical="top"/>
      <protection/>
    </xf>
    <xf numFmtId="195" fontId="80" fillId="0" borderId="32" xfId="91" applyNumberFormat="1" applyFont="1" applyFill="1" applyBorder="1" applyAlignment="1" applyProtection="1">
      <alignment horizontal="center" vertical="top" shrinkToFit="1"/>
      <protection/>
    </xf>
    <xf numFmtId="0" fontId="80" fillId="0" borderId="34" xfId="91" applyFont="1" applyFill="1" applyBorder="1" applyAlignment="1" applyProtection="1">
      <alignment vertical="top" wrapText="1"/>
      <protection/>
    </xf>
    <xf numFmtId="2" fontId="5" fillId="0" borderId="31" xfId="91" applyNumberFormat="1" applyFont="1" applyFill="1" applyBorder="1" applyAlignment="1" applyProtection="1">
      <alignment horizontal="center" vertical="top" shrinkToFit="1"/>
      <protection/>
    </xf>
    <xf numFmtId="1" fontId="5" fillId="0" borderId="31" xfId="93" applyNumberFormat="1" applyFont="1" applyBorder="1" applyAlignment="1" applyProtection="1">
      <alignment horizontal="center" vertical="top"/>
      <protection/>
    </xf>
    <xf numFmtId="1" fontId="12" fillId="0" borderId="31" xfId="91" applyNumberFormat="1" applyFont="1" applyFill="1" applyBorder="1" applyAlignment="1" applyProtection="1">
      <alignment horizontal="right" vertical="top" shrinkToFit="1"/>
      <protection/>
    </xf>
    <xf numFmtId="2" fontId="80" fillId="0" borderId="35" xfId="91" applyNumberFormat="1" applyFont="1" applyFill="1" applyBorder="1" applyAlignment="1" applyProtection="1">
      <alignment horizontal="center" vertical="top" shrinkToFit="1"/>
      <protection/>
    </xf>
    <xf numFmtId="0" fontId="80" fillId="0" borderId="36" xfId="91" applyFont="1" applyFill="1" applyBorder="1" applyAlignment="1" applyProtection="1">
      <alignment vertical="top" wrapText="1"/>
      <protection/>
    </xf>
    <xf numFmtId="0" fontId="75" fillId="0" borderId="37" xfId="91" applyFont="1" applyFill="1" applyBorder="1" applyAlignment="1" applyProtection="1">
      <alignment horizontal="center" vertical="top" shrinkToFit="1"/>
      <protection/>
    </xf>
    <xf numFmtId="2" fontId="5" fillId="0" borderId="37" xfId="91" applyNumberFormat="1" applyFont="1" applyFill="1" applyBorder="1" applyAlignment="1" applyProtection="1">
      <alignment horizontal="center" vertical="top" shrinkToFit="1"/>
      <protection/>
    </xf>
    <xf numFmtId="2" fontId="75" fillId="0" borderId="37" xfId="91" applyNumberFormat="1" applyFont="1" applyFill="1" applyBorder="1" applyAlignment="1" applyProtection="1">
      <alignment horizontal="center" vertical="top" shrinkToFit="1"/>
      <protection/>
    </xf>
    <xf numFmtId="192" fontId="75" fillId="0" borderId="35" xfId="91" applyNumberFormat="1" applyFont="1" applyFill="1" applyBorder="1" applyAlignment="1" applyProtection="1">
      <alignment horizontal="center" vertical="top" shrinkToFit="1"/>
      <protection/>
    </xf>
    <xf numFmtId="1" fontId="12" fillId="0" borderId="37" xfId="91" applyNumberFormat="1" applyFont="1" applyFill="1" applyBorder="1" applyAlignment="1" applyProtection="1">
      <alignment horizontal="right" vertical="top" shrinkToFit="1"/>
      <protection/>
    </xf>
    <xf numFmtId="192" fontId="75" fillId="0" borderId="37" xfId="83" applyNumberFormat="1" applyFont="1" applyFill="1" applyBorder="1" applyAlignment="1" applyProtection="1">
      <alignment horizontal="center" vertical="top" shrinkToFit="1"/>
      <protection/>
    </xf>
    <xf numFmtId="1" fontId="5" fillId="0" borderId="37" xfId="77" applyNumberFormat="1" applyFont="1" applyFill="1" applyBorder="1" applyAlignment="1" applyProtection="1">
      <alignment horizontal="center" vertical="top" wrapText="1"/>
      <protection/>
    </xf>
    <xf numFmtId="195" fontId="80" fillId="0" borderId="22" xfId="91" applyNumberFormat="1" applyFont="1" applyFill="1" applyBorder="1" applyAlignment="1" applyProtection="1">
      <alignment horizontal="center" vertical="center" shrinkToFit="1"/>
      <protection/>
    </xf>
    <xf numFmtId="0" fontId="80" fillId="0" borderId="16" xfId="91" applyFont="1" applyFill="1" applyBorder="1" applyAlignment="1" applyProtection="1">
      <alignment vertical="center" shrinkToFit="1"/>
      <protection/>
    </xf>
    <xf numFmtId="0" fontId="76" fillId="0" borderId="30" xfId="91" applyFont="1" applyFill="1" applyBorder="1" applyAlignment="1" applyProtection="1">
      <alignment horizontal="center" vertical="center" shrinkToFit="1"/>
      <protection/>
    </xf>
    <xf numFmtId="1" fontId="76" fillId="0" borderId="30" xfId="91" applyNumberFormat="1" applyFont="1" applyFill="1" applyBorder="1" applyAlignment="1" applyProtection="1">
      <alignment horizontal="center" vertical="center" shrinkToFit="1"/>
      <protection/>
    </xf>
    <xf numFmtId="2" fontId="5" fillId="0" borderId="30" xfId="91" applyNumberFormat="1" applyFont="1" applyFill="1" applyBorder="1" applyAlignment="1" applyProtection="1">
      <alignment horizontal="center" vertical="center" shrinkToFit="1"/>
      <protection/>
    </xf>
    <xf numFmtId="0" fontId="75" fillId="0" borderId="30" xfId="91" applyNumberFormat="1" applyFont="1" applyFill="1" applyBorder="1" applyAlignment="1" applyProtection="1">
      <alignment horizontal="center" vertical="center" shrinkToFit="1"/>
      <protection/>
    </xf>
    <xf numFmtId="2" fontId="76" fillId="0" borderId="30" xfId="91" applyNumberFormat="1" applyFont="1" applyFill="1" applyBorder="1" applyAlignment="1" applyProtection="1">
      <alignment horizontal="center" vertical="center" shrinkToFit="1"/>
      <protection/>
    </xf>
    <xf numFmtId="192" fontId="76" fillId="0" borderId="22" xfId="91" applyNumberFormat="1" applyFont="1" applyFill="1" applyBorder="1" applyAlignment="1" applyProtection="1">
      <alignment horizontal="center" vertical="center" shrinkToFit="1"/>
      <protection/>
    </xf>
    <xf numFmtId="1" fontId="12" fillId="0" borderId="30" xfId="91" applyNumberFormat="1" applyFont="1" applyFill="1" applyBorder="1" applyAlignment="1" applyProtection="1">
      <alignment horizontal="right" vertical="center" shrinkToFit="1"/>
      <protection/>
    </xf>
    <xf numFmtId="192" fontId="75" fillId="0" borderId="30" xfId="83" applyNumberFormat="1" applyFont="1" applyFill="1" applyBorder="1" applyAlignment="1" applyProtection="1">
      <alignment horizontal="center" vertical="center" shrinkToFit="1"/>
      <protection/>
    </xf>
    <xf numFmtId="0" fontId="74" fillId="0" borderId="0" xfId="91" applyFont="1" applyAlignment="1" applyProtection="1">
      <alignment vertical="center" shrinkToFit="1"/>
      <protection/>
    </xf>
    <xf numFmtId="195" fontId="75" fillId="0" borderId="37" xfId="91" applyNumberFormat="1" applyFont="1" applyFill="1" applyBorder="1" applyAlignment="1" applyProtection="1">
      <alignment horizontal="center" vertical="top" shrinkToFit="1"/>
      <protection/>
    </xf>
    <xf numFmtId="195" fontId="75" fillId="0" borderId="15" xfId="91" applyNumberFormat="1" applyFont="1" applyFill="1" applyBorder="1" applyAlignment="1" applyProtection="1">
      <alignment horizontal="center" vertical="top" shrinkToFit="1"/>
      <protection/>
    </xf>
    <xf numFmtId="0" fontId="4" fillId="12" borderId="13" xfId="50" applyFont="1" applyFill="1" applyBorder="1" applyAlignment="1" applyProtection="1">
      <alignment horizontal="center" vertical="center" shrinkToFit="1"/>
      <protection/>
    </xf>
    <xf numFmtId="0" fontId="5" fillId="34" borderId="11" xfId="62" applyFont="1" applyFill="1" applyBorder="1" applyAlignment="1" applyProtection="1">
      <alignment horizontal="center" vertical="center" wrapText="1"/>
      <protection locked="0"/>
    </xf>
    <xf numFmtId="0" fontId="4" fillId="2" borderId="11" xfId="63" applyFont="1" applyFill="1" applyBorder="1" applyAlignment="1" applyProtection="1">
      <alignment horizontal="center" vertical="center"/>
      <protection/>
    </xf>
    <xf numFmtId="3" fontId="5" fillId="35" borderId="11" xfId="83" applyNumberFormat="1" applyFont="1" applyFill="1" applyBorder="1" applyAlignment="1" applyProtection="1">
      <alignment horizontal="center" vertical="center" shrinkToFit="1"/>
      <protection/>
    </xf>
    <xf numFmtId="4" fontId="4" fillId="19" borderId="11" xfId="83" applyNumberFormat="1" applyFont="1" applyFill="1" applyBorder="1" applyAlignment="1" applyProtection="1">
      <alignment horizontal="center" vertical="center" shrinkToFit="1"/>
      <protection/>
    </xf>
    <xf numFmtId="2" fontId="4" fillId="0" borderId="26" xfId="50" applyNumberFormat="1" applyFont="1" applyFill="1" applyBorder="1" applyAlignment="1" applyProtection="1">
      <alignment horizontal="center" vertical="center" shrinkToFit="1"/>
      <protection/>
    </xf>
    <xf numFmtId="0" fontId="74" fillId="0" borderId="0" xfId="64" applyFont="1" applyFill="1" applyBorder="1" applyAlignment="1" applyProtection="1">
      <alignment vertical="center" wrapText="1" shrinkToFit="1"/>
      <protection/>
    </xf>
    <xf numFmtId="0" fontId="74" fillId="0" borderId="0" xfId="62" applyFont="1" applyFill="1" applyAlignment="1" applyProtection="1">
      <alignment vertical="center" wrapText="1"/>
      <protection/>
    </xf>
    <xf numFmtId="14" fontId="5" fillId="0" borderId="0" xfId="63" applyNumberFormat="1" applyFont="1" applyFill="1" applyBorder="1" applyAlignment="1" applyProtection="1">
      <alignment horizontal="center" vertical="center" wrapText="1"/>
      <protection/>
    </xf>
    <xf numFmtId="0" fontId="74" fillId="0" borderId="0" xfId="62" applyFont="1" applyFill="1" applyBorder="1" applyAlignment="1" applyProtection="1">
      <alignment vertical="center" wrapText="1"/>
      <protection/>
    </xf>
    <xf numFmtId="0" fontId="77" fillId="0" borderId="0" xfId="62" applyFont="1" applyFill="1" applyBorder="1" applyAlignment="1" applyProtection="1">
      <alignment horizontal="center" vertical="center" wrapText="1"/>
      <protection/>
    </xf>
    <xf numFmtId="0" fontId="5" fillId="0" borderId="0" xfId="50" applyFont="1" applyBorder="1" applyAlignment="1" applyProtection="1">
      <alignment horizontal="right" vertical="center" wrapText="1"/>
      <protection/>
    </xf>
    <xf numFmtId="4" fontId="4" fillId="0" borderId="0" xfId="83" applyNumberFormat="1" applyFont="1" applyFill="1" applyBorder="1" applyAlignment="1" applyProtection="1">
      <alignment horizontal="center" vertical="center" shrinkToFit="1"/>
      <protection/>
    </xf>
    <xf numFmtId="0" fontId="18" fillId="0" borderId="0" xfId="0" applyFont="1" applyFill="1" applyAlignment="1" applyProtection="1">
      <alignment horizontal="center" vertical="center" wrapText="1"/>
      <protection/>
    </xf>
    <xf numFmtId="2" fontId="18" fillId="0" borderId="0" xfId="0" applyNumberFormat="1" applyFont="1" applyFill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 wrapText="1"/>
      <protection/>
    </xf>
    <xf numFmtId="209" fontId="14" fillId="0" borderId="0" xfId="85" applyNumberFormat="1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 wrapText="1"/>
      <protection/>
    </xf>
    <xf numFmtId="222" fontId="18" fillId="0" borderId="0" xfId="0" applyNumberFormat="1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vertical="center" shrinkToFit="1"/>
      <protection/>
    </xf>
    <xf numFmtId="223" fontId="18" fillId="0" borderId="0" xfId="85" applyNumberFormat="1" applyFont="1" applyAlignment="1" applyProtection="1">
      <alignment horizontal="center" vertical="center" wrapText="1"/>
      <protection/>
    </xf>
    <xf numFmtId="2" fontId="14" fillId="19" borderId="0" xfId="0" applyNumberFormat="1" applyFont="1" applyFill="1" applyAlignment="1" applyProtection="1">
      <alignment horizontal="center" vertical="center" wrapText="1"/>
      <protection/>
    </xf>
    <xf numFmtId="2" fontId="18" fillId="0" borderId="0" xfId="0" applyNumberFormat="1" applyFont="1" applyAlignment="1" applyProtection="1">
      <alignment horizontal="center" vertical="center" wrapText="1"/>
      <protection/>
    </xf>
    <xf numFmtId="0" fontId="18" fillId="16" borderId="0" xfId="0" applyFont="1" applyFill="1" applyAlignment="1" applyProtection="1">
      <alignment horizontal="left" vertical="center"/>
      <protection/>
    </xf>
    <xf numFmtId="222" fontId="5" fillId="0" borderId="0" xfId="0" applyNumberFormat="1" applyFont="1" applyAlignment="1" applyProtection="1">
      <alignment horizontal="center" vertical="center" wrapText="1"/>
      <protection/>
    </xf>
    <xf numFmtId="209" fontId="18" fillId="0" borderId="0" xfId="85" applyNumberFormat="1" applyFont="1" applyAlignment="1" applyProtection="1">
      <alignment horizontal="center" vertical="center" wrapText="1"/>
      <protection/>
    </xf>
    <xf numFmtId="0" fontId="4" fillId="0" borderId="30" xfId="91" applyNumberFormat="1" applyFont="1" applyFill="1" applyBorder="1" applyAlignment="1" applyProtection="1">
      <alignment horizontal="center" vertical="center" shrinkToFit="1"/>
      <protection/>
    </xf>
    <xf numFmtId="0" fontId="4" fillId="0" borderId="23" xfId="91" applyNumberFormat="1" applyFont="1" applyFill="1" applyBorder="1" applyAlignment="1" applyProtection="1">
      <alignment horizontal="center" vertical="center" shrinkToFit="1"/>
      <protection/>
    </xf>
    <xf numFmtId="0" fontId="3" fillId="0" borderId="30" xfId="91" applyFont="1" applyFill="1" applyBorder="1" applyAlignment="1" applyProtection="1">
      <alignment horizontal="center" vertical="center" wrapText="1" shrinkToFit="1"/>
      <protection/>
    </xf>
    <xf numFmtId="0" fontId="3" fillId="0" borderId="21" xfId="91" applyFont="1" applyFill="1" applyBorder="1" applyAlignment="1" applyProtection="1">
      <alignment horizontal="center" vertical="center" wrapText="1" shrinkToFit="1"/>
      <protection/>
    </xf>
    <xf numFmtId="0" fontId="3" fillId="0" borderId="23" xfId="91" applyFont="1" applyFill="1" applyBorder="1" applyAlignment="1" applyProtection="1">
      <alignment horizontal="center" vertical="center" wrapText="1" shrinkToFit="1"/>
      <protection/>
    </xf>
    <xf numFmtId="0" fontId="4" fillId="0" borderId="30" xfId="91" applyFont="1" applyFill="1" applyBorder="1" applyAlignment="1" applyProtection="1">
      <alignment horizontal="center" vertical="center" shrinkToFit="1"/>
      <protection/>
    </xf>
    <xf numFmtId="0" fontId="4" fillId="0" borderId="21" xfId="91" applyFont="1" applyFill="1" applyBorder="1" applyAlignment="1" applyProtection="1">
      <alignment horizontal="center" vertical="center" shrinkToFit="1"/>
      <protection/>
    </xf>
    <xf numFmtId="0" fontId="4" fillId="0" borderId="23" xfId="91" applyFont="1" applyFill="1" applyBorder="1" applyAlignment="1" applyProtection="1">
      <alignment horizontal="center" vertical="center" shrinkToFit="1"/>
      <protection/>
    </xf>
    <xf numFmtId="0" fontId="4" fillId="0" borderId="38" xfId="91" applyFont="1" applyFill="1" applyBorder="1" applyAlignment="1" applyProtection="1">
      <alignment horizontal="center" vertical="center"/>
      <protection locked="0"/>
    </xf>
    <xf numFmtId="0" fontId="4" fillId="0" borderId="39" xfId="91" applyFont="1" applyFill="1" applyBorder="1" applyAlignment="1" applyProtection="1">
      <alignment horizontal="center" vertical="center"/>
      <protection locked="0"/>
    </xf>
    <xf numFmtId="0" fontId="4" fillId="0" borderId="40" xfId="91" applyFont="1" applyFill="1" applyBorder="1" applyAlignment="1" applyProtection="1">
      <alignment horizontal="center" vertical="center"/>
      <protection locked="0"/>
    </xf>
    <xf numFmtId="192" fontId="76" fillId="0" borderId="17" xfId="83" applyNumberFormat="1" applyFont="1" applyFill="1" applyBorder="1" applyAlignment="1" applyProtection="1">
      <alignment horizontal="center" vertical="center" shrinkToFit="1"/>
      <protection/>
    </xf>
    <xf numFmtId="192" fontId="76" fillId="0" borderId="16" xfId="83" applyNumberFormat="1" applyFont="1" applyFill="1" applyBorder="1" applyAlignment="1" applyProtection="1">
      <alignment horizontal="center" vertical="center" shrinkToFit="1"/>
      <protection/>
    </xf>
    <xf numFmtId="0" fontId="9" fillId="6" borderId="13" xfId="91" applyFont="1" applyFill="1" applyBorder="1" applyAlignment="1" applyProtection="1">
      <alignment horizontal="left" vertical="center" wrapText="1"/>
      <protection/>
    </xf>
    <xf numFmtId="0" fontId="9" fillId="6" borderId="12" xfId="91" applyFont="1" applyFill="1" applyBorder="1" applyAlignment="1" applyProtection="1">
      <alignment horizontal="left" vertical="center" wrapText="1"/>
      <protection/>
    </xf>
    <xf numFmtId="0" fontId="3" fillId="0" borderId="21" xfId="91" applyFont="1" applyFill="1" applyBorder="1" applyAlignment="1" applyProtection="1">
      <alignment horizontal="center" vertical="center" shrinkToFit="1"/>
      <protection/>
    </xf>
    <xf numFmtId="0" fontId="3" fillId="0" borderId="23" xfId="91" applyFont="1" applyFill="1" applyBorder="1" applyAlignment="1" applyProtection="1">
      <alignment horizontal="center" vertical="center" shrinkToFit="1"/>
      <protection/>
    </xf>
    <xf numFmtId="0" fontId="93" fillId="6" borderId="13" xfId="91" applyFont="1" applyFill="1" applyBorder="1" applyAlignment="1" applyProtection="1">
      <alignment horizontal="left" vertical="center" wrapText="1"/>
      <protection/>
    </xf>
    <xf numFmtId="0" fontId="93" fillId="6" borderId="12" xfId="91" applyFont="1" applyFill="1" applyBorder="1" applyAlignment="1" applyProtection="1">
      <alignment horizontal="left" vertical="center" wrapText="1"/>
      <protection/>
    </xf>
    <xf numFmtId="0" fontId="5" fillId="0" borderId="25" xfId="91" applyFont="1" applyFill="1" applyBorder="1" applyAlignment="1" applyProtection="1">
      <alignment horizontal="center" vertical="top"/>
      <protection/>
    </xf>
    <xf numFmtId="0" fontId="4" fillId="0" borderId="11" xfId="91" applyFont="1" applyFill="1" applyBorder="1" applyAlignment="1" applyProtection="1">
      <alignment horizontal="center" vertical="center"/>
      <protection/>
    </xf>
    <xf numFmtId="192" fontId="4" fillId="0" borderId="0" xfId="91" applyNumberFormat="1" applyFont="1" applyFill="1" applyAlignment="1" applyProtection="1">
      <alignment horizontal="right" vertical="center" indent="1"/>
      <protection/>
    </xf>
    <xf numFmtId="192" fontId="13" fillId="0" borderId="11" xfId="91" applyNumberFormat="1" applyFont="1" applyFill="1" applyBorder="1" applyAlignment="1" applyProtection="1">
      <alignment horizontal="center" vertical="center"/>
      <protection/>
    </xf>
    <xf numFmtId="192" fontId="14" fillId="0" borderId="11" xfId="91" applyNumberFormat="1" applyFont="1" applyFill="1" applyBorder="1" applyAlignment="1" applyProtection="1">
      <alignment horizontal="center" vertical="center"/>
      <protection/>
    </xf>
    <xf numFmtId="0" fontId="4" fillId="0" borderId="13" xfId="91" applyFont="1" applyFill="1" applyBorder="1" applyAlignment="1" applyProtection="1">
      <alignment horizontal="center" vertical="center" shrinkToFit="1"/>
      <protection/>
    </xf>
    <xf numFmtId="0" fontId="4" fillId="0" borderId="19" xfId="91" applyFont="1" applyFill="1" applyBorder="1" applyAlignment="1" applyProtection="1">
      <alignment horizontal="center" vertical="center" shrinkToFit="1"/>
      <protection/>
    </xf>
    <xf numFmtId="0" fontId="4" fillId="0" borderId="12" xfId="91" applyFont="1" applyFill="1" applyBorder="1" applyAlignment="1" applyProtection="1">
      <alignment horizontal="center" vertical="center" shrinkToFit="1"/>
      <protection/>
    </xf>
    <xf numFmtId="0" fontId="4" fillId="0" borderId="41" xfId="91" applyFont="1" applyFill="1" applyBorder="1" applyAlignment="1" applyProtection="1">
      <alignment horizontal="center" vertical="center"/>
      <protection/>
    </xf>
    <xf numFmtId="0" fontId="4" fillId="0" borderId="42" xfId="91" applyFont="1" applyFill="1" applyBorder="1" applyAlignment="1" applyProtection="1">
      <alignment horizontal="center" vertical="center"/>
      <protection/>
    </xf>
    <xf numFmtId="0" fontId="4" fillId="0" borderId="43" xfId="91" applyFont="1" applyFill="1" applyBorder="1" applyAlignment="1" applyProtection="1">
      <alignment horizontal="center" vertical="center"/>
      <protection/>
    </xf>
    <xf numFmtId="0" fontId="4" fillId="0" borderId="44" xfId="91" applyFont="1" applyFill="1" applyBorder="1" applyAlignment="1" applyProtection="1">
      <alignment horizontal="center" vertical="center"/>
      <protection/>
    </xf>
    <xf numFmtId="0" fontId="4" fillId="0" borderId="0" xfId="91" applyFont="1" applyFill="1" applyBorder="1" applyAlignment="1" applyProtection="1">
      <alignment horizontal="center" vertical="center"/>
      <protection/>
    </xf>
    <xf numFmtId="0" fontId="4" fillId="0" borderId="45" xfId="91" applyFont="1" applyFill="1" applyBorder="1" applyAlignment="1" applyProtection="1">
      <alignment horizontal="center" vertical="center"/>
      <protection/>
    </xf>
    <xf numFmtId="0" fontId="3" fillId="0" borderId="0" xfId="66" applyFont="1" applyFill="1" applyAlignment="1" applyProtection="1">
      <alignment horizontal="left" vertical="center" wrapText="1"/>
      <protection/>
    </xf>
    <xf numFmtId="0" fontId="15" fillId="0" borderId="18" xfId="64" applyFont="1" applyBorder="1" applyAlignment="1" applyProtection="1">
      <alignment horizontal="left" vertical="center" shrinkToFit="1"/>
      <protection/>
    </xf>
    <xf numFmtId="0" fontId="15" fillId="0" borderId="0" xfId="64" applyFont="1" applyAlignment="1" applyProtection="1">
      <alignment horizontal="left" vertical="center" shrinkToFit="1"/>
      <protection/>
    </xf>
    <xf numFmtId="0" fontId="3" fillId="12" borderId="11" xfId="63" applyFont="1" applyFill="1" applyBorder="1" applyAlignment="1" applyProtection="1">
      <alignment horizontal="center" vertical="center" shrinkToFit="1"/>
      <protection/>
    </xf>
    <xf numFmtId="0" fontId="5" fillId="0" borderId="11" xfId="63" applyFont="1" applyBorder="1" applyAlignment="1" applyProtection="1">
      <alignment horizontal="center" vertical="center"/>
      <protection/>
    </xf>
    <xf numFmtId="0" fontId="5" fillId="0" borderId="13" xfId="63" applyFont="1" applyBorder="1" applyAlignment="1" applyProtection="1">
      <alignment horizontal="center" vertical="center"/>
      <protection/>
    </xf>
    <xf numFmtId="0" fontId="15" fillId="0" borderId="18" xfId="64" applyFont="1" applyBorder="1" applyAlignment="1" applyProtection="1">
      <alignment horizontal="left" vertical="top" wrapText="1"/>
      <protection/>
    </xf>
    <xf numFmtId="0" fontId="15" fillId="0" borderId="0" xfId="64" applyFont="1" applyAlignment="1" applyProtection="1">
      <alignment horizontal="left" vertical="top" wrapText="1"/>
      <protection/>
    </xf>
    <xf numFmtId="0" fontId="5" fillId="37" borderId="11" xfId="63" applyFont="1" applyFill="1" applyBorder="1" applyAlignment="1" applyProtection="1">
      <alignment horizontal="center" vertical="center"/>
      <protection/>
    </xf>
    <xf numFmtId="0" fontId="5" fillId="37" borderId="13" xfId="63" applyFont="1" applyFill="1" applyBorder="1" applyAlignment="1" applyProtection="1">
      <alignment horizontal="center" vertical="center"/>
      <protection/>
    </xf>
    <xf numFmtId="0" fontId="15" fillId="34" borderId="0" xfId="50" applyFont="1" applyFill="1" applyAlignment="1" applyProtection="1">
      <alignment horizontal="left" vertical="top" wrapText="1"/>
      <protection locked="0"/>
    </xf>
    <xf numFmtId="0" fontId="15" fillId="0" borderId="0" xfId="50" applyFont="1" applyAlignment="1" applyProtection="1">
      <alignment horizontal="left"/>
      <protection/>
    </xf>
    <xf numFmtId="0" fontId="15" fillId="0" borderId="18" xfId="64" applyFont="1" applyBorder="1" applyAlignment="1" applyProtection="1">
      <alignment horizontal="left" vertical="center" wrapText="1"/>
      <protection/>
    </xf>
    <xf numFmtId="0" fontId="15" fillId="0" borderId="0" xfId="64" applyFont="1" applyAlignment="1" applyProtection="1">
      <alignment horizontal="left" vertical="center" wrapText="1"/>
      <protection/>
    </xf>
    <xf numFmtId="0" fontId="18" fillId="39" borderId="0" xfId="0" applyFont="1" applyFill="1" applyAlignment="1" applyProtection="1">
      <alignment horizontal="left" vertical="center" shrinkToFit="1"/>
      <protection/>
    </xf>
    <xf numFmtId="0" fontId="5" fillId="0" borderId="0" xfId="50" applyFont="1" applyAlignment="1" applyProtection="1">
      <alignment horizontal="left"/>
      <protection/>
    </xf>
    <xf numFmtId="0" fontId="5" fillId="34" borderId="0" xfId="50" applyFont="1" applyFill="1" applyAlignment="1" applyProtection="1">
      <alignment horizontal="left" vertical="top" wrapText="1"/>
      <protection locked="0"/>
    </xf>
    <xf numFmtId="0" fontId="5" fillId="34" borderId="11" xfId="62" applyFont="1" applyFill="1" applyBorder="1" applyAlignment="1" applyProtection="1">
      <alignment horizontal="center" vertical="center" wrapText="1"/>
      <protection locked="0"/>
    </xf>
    <xf numFmtId="14" fontId="5" fillId="34" borderId="11" xfId="63" applyNumberFormat="1" applyFont="1" applyFill="1" applyBorder="1" applyAlignment="1" applyProtection="1">
      <alignment horizontal="center" vertical="center" wrapText="1"/>
      <protection locked="0"/>
    </xf>
    <xf numFmtId="209" fontId="5" fillId="35" borderId="13" xfId="83" applyNumberFormat="1" applyFont="1" applyFill="1" applyBorder="1" applyAlignment="1" applyProtection="1">
      <alignment horizontal="center" vertical="center" shrinkToFit="1"/>
      <protection/>
    </xf>
    <xf numFmtId="209" fontId="5" fillId="35" borderId="12" xfId="83" applyNumberFormat="1" applyFont="1" applyFill="1" applyBorder="1" applyAlignment="1" applyProtection="1">
      <alignment horizontal="center" vertical="center" shrinkToFit="1"/>
      <protection/>
    </xf>
    <xf numFmtId="4" fontId="4" fillId="19" borderId="11" xfId="83" applyNumberFormat="1" applyFont="1" applyFill="1" applyBorder="1" applyAlignment="1" applyProtection="1">
      <alignment horizontal="center" vertical="center" shrinkToFit="1"/>
      <protection/>
    </xf>
    <xf numFmtId="3" fontId="5" fillId="35" borderId="11" xfId="83" applyNumberFormat="1" applyFont="1" applyFill="1" applyBorder="1" applyAlignment="1" applyProtection="1">
      <alignment horizontal="center" vertical="center" shrinkToFit="1"/>
      <protection/>
    </xf>
    <xf numFmtId="0" fontId="5" fillId="0" borderId="11" xfId="50" applyFont="1" applyBorder="1" applyAlignment="1" applyProtection="1">
      <alignment horizontal="right" vertical="center" wrapText="1"/>
      <protection/>
    </xf>
    <xf numFmtId="0" fontId="5" fillId="34" borderId="13" xfId="62" applyFont="1" applyFill="1" applyBorder="1" applyAlignment="1" applyProtection="1">
      <alignment horizontal="center" vertical="center" wrapText="1"/>
      <protection locked="0"/>
    </xf>
    <xf numFmtId="0" fontId="5" fillId="34" borderId="12" xfId="62" applyFont="1" applyFill="1" applyBorder="1" applyAlignment="1" applyProtection="1">
      <alignment horizontal="center" vertical="center" wrapText="1"/>
      <protection locked="0"/>
    </xf>
    <xf numFmtId="14" fontId="5" fillId="34" borderId="13" xfId="63" applyNumberFormat="1" applyFont="1" applyFill="1" applyBorder="1" applyAlignment="1" applyProtection="1">
      <alignment horizontal="center" vertical="center" wrapText="1"/>
      <protection locked="0"/>
    </xf>
    <xf numFmtId="14" fontId="5" fillId="34" borderId="19" xfId="63" applyNumberFormat="1" applyFont="1" applyFill="1" applyBorder="1" applyAlignment="1" applyProtection="1">
      <alignment horizontal="center" vertical="center" wrapText="1"/>
      <protection locked="0"/>
    </xf>
    <xf numFmtId="14" fontId="5" fillId="34" borderId="12" xfId="63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62" applyFont="1" applyFill="1" applyAlignment="1" applyProtection="1">
      <alignment horizontal="left" vertical="center" wrapText="1"/>
      <protection/>
    </xf>
    <xf numFmtId="0" fontId="4" fillId="2" borderId="46" xfId="62" applyFont="1" applyFill="1" applyBorder="1" applyAlignment="1" applyProtection="1">
      <alignment horizontal="left" vertical="center"/>
      <protection/>
    </xf>
    <xf numFmtId="0" fontId="4" fillId="2" borderId="11" xfId="63" applyFont="1" applyFill="1" applyBorder="1" applyAlignment="1" applyProtection="1">
      <alignment horizontal="center" vertical="center"/>
      <protection/>
    </xf>
    <xf numFmtId="0" fontId="4" fillId="2" borderId="11" xfId="63" applyFont="1" applyFill="1" applyBorder="1" applyAlignment="1" applyProtection="1">
      <alignment horizontal="center" vertical="center" wrapText="1" shrinkToFit="1"/>
      <protection/>
    </xf>
    <xf numFmtId="43" fontId="4" fillId="2" borderId="11" xfId="83" applyFont="1" applyFill="1" applyBorder="1" applyAlignment="1" applyProtection="1">
      <alignment horizontal="center" vertical="center" wrapText="1"/>
      <protection/>
    </xf>
    <xf numFmtId="0" fontId="4" fillId="2" borderId="11" xfId="64" applyFont="1" applyFill="1" applyBorder="1" applyAlignment="1" applyProtection="1">
      <alignment horizontal="center" vertical="center" wrapText="1"/>
      <protection/>
    </xf>
    <xf numFmtId="0" fontId="5" fillId="0" borderId="22" xfId="62" applyFont="1" applyFill="1" applyBorder="1" applyAlignment="1" applyProtection="1">
      <alignment horizontal="right" vertical="center" wrapText="1"/>
      <protection/>
    </xf>
    <xf numFmtId="0" fontId="5" fillId="0" borderId="17" xfId="62" applyFont="1" applyFill="1" applyBorder="1" applyAlignment="1" applyProtection="1">
      <alignment horizontal="right" vertical="center" wrapText="1"/>
      <protection/>
    </xf>
    <xf numFmtId="0" fontId="5" fillId="0" borderId="16" xfId="62" applyFont="1" applyFill="1" applyBorder="1" applyAlignment="1" applyProtection="1">
      <alignment horizontal="right" vertical="center" wrapText="1"/>
      <protection/>
    </xf>
    <xf numFmtId="0" fontId="5" fillId="0" borderId="24" xfId="62" applyFont="1" applyFill="1" applyBorder="1" applyAlignment="1" applyProtection="1">
      <alignment horizontal="right" vertical="center" wrapText="1"/>
      <protection/>
    </xf>
    <xf numFmtId="0" fontId="5" fillId="0" borderId="25" xfId="62" applyFont="1" applyFill="1" applyBorder="1" applyAlignment="1" applyProtection="1">
      <alignment horizontal="right" vertical="center" wrapText="1"/>
      <protection/>
    </xf>
    <xf numFmtId="0" fontId="5" fillId="0" borderId="47" xfId="62" applyFont="1" applyFill="1" applyBorder="1" applyAlignment="1" applyProtection="1">
      <alignment horizontal="right" vertical="center" wrapText="1"/>
      <protection/>
    </xf>
    <xf numFmtId="2" fontId="4" fillId="19" borderId="11" xfId="62" applyNumberFormat="1" applyFont="1" applyFill="1" applyBorder="1" applyAlignment="1" applyProtection="1">
      <alignment horizontal="center" vertical="center" wrapText="1"/>
      <protection/>
    </xf>
    <xf numFmtId="0" fontId="5" fillId="0" borderId="11" xfId="62" applyFont="1" applyFill="1" applyBorder="1" applyAlignment="1" applyProtection="1">
      <alignment horizontal="center" vertical="center" wrapText="1"/>
      <protection/>
    </xf>
    <xf numFmtId="0" fontId="5" fillId="0" borderId="13" xfId="62" applyFont="1" applyFill="1" applyBorder="1" applyAlignment="1" applyProtection="1">
      <alignment horizontal="right" vertical="center" wrapText="1"/>
      <protection/>
    </xf>
    <xf numFmtId="0" fontId="5" fillId="0" borderId="19" xfId="62" applyFont="1" applyFill="1" applyBorder="1" applyAlignment="1" applyProtection="1">
      <alignment horizontal="right" vertical="center" wrapText="1"/>
      <protection/>
    </xf>
    <xf numFmtId="0" fontId="5" fillId="0" borderId="12" xfId="62" applyFont="1" applyFill="1" applyBorder="1" applyAlignment="1" applyProtection="1">
      <alignment horizontal="right" vertical="center" wrapText="1"/>
      <protection/>
    </xf>
    <xf numFmtId="2" fontId="4" fillId="40" borderId="18" xfId="77" applyNumberFormat="1" applyFont="1" applyFill="1" applyBorder="1" applyAlignment="1" applyProtection="1">
      <alignment horizontal="center" vertical="center" wrapText="1"/>
      <protection/>
    </xf>
    <xf numFmtId="2" fontId="4" fillId="40" borderId="0" xfId="77" applyNumberFormat="1" applyFont="1" applyFill="1" applyBorder="1" applyAlignment="1" applyProtection="1">
      <alignment horizontal="center" vertical="center" wrapText="1"/>
      <protection/>
    </xf>
    <xf numFmtId="2" fontId="4" fillId="40" borderId="0" xfId="77" applyNumberFormat="1" applyFont="1" applyFill="1" applyBorder="1" applyAlignment="1" applyProtection="1">
      <alignment horizontal="left" vertical="center" wrapText="1"/>
      <protection/>
    </xf>
    <xf numFmtId="0" fontId="5" fillId="0" borderId="13" xfId="50" applyFont="1" applyBorder="1" applyAlignment="1" applyProtection="1">
      <alignment horizontal="right" vertical="center" wrapText="1" indent="1"/>
      <protection/>
    </xf>
    <xf numFmtId="0" fontId="5" fillId="0" borderId="19" xfId="50" applyFont="1" applyBorder="1" applyAlignment="1" applyProtection="1">
      <alignment horizontal="right" vertical="center" wrapText="1" indent="1"/>
      <protection/>
    </xf>
    <xf numFmtId="0" fontId="5" fillId="0" borderId="12" xfId="50" applyFont="1" applyBorder="1" applyAlignment="1" applyProtection="1">
      <alignment horizontal="right" vertical="center" wrapText="1" indent="1"/>
      <protection/>
    </xf>
    <xf numFmtId="0" fontId="4" fillId="2" borderId="13" xfId="63" applyFont="1" applyFill="1" applyBorder="1" applyAlignment="1" applyProtection="1">
      <alignment horizontal="center" vertical="center" wrapText="1"/>
      <protection/>
    </xf>
    <xf numFmtId="0" fontId="4" fillId="2" borderId="12" xfId="63" applyFont="1" applyFill="1" applyBorder="1" applyAlignment="1" applyProtection="1">
      <alignment horizontal="center" vertical="center" wrapText="1"/>
      <protection/>
    </xf>
    <xf numFmtId="43" fontId="4" fillId="2" borderId="13" xfId="83" applyFont="1" applyFill="1" applyBorder="1" applyAlignment="1" applyProtection="1">
      <alignment horizontal="center" vertical="center" wrapText="1"/>
      <protection/>
    </xf>
    <xf numFmtId="43" fontId="4" fillId="2" borderId="12" xfId="83" applyFont="1" applyFill="1" applyBorder="1" applyAlignment="1" applyProtection="1">
      <alignment horizontal="center" vertical="center" wrapText="1"/>
      <protection/>
    </xf>
    <xf numFmtId="0" fontId="4" fillId="2" borderId="13" xfId="64" applyFont="1" applyFill="1" applyBorder="1" applyAlignment="1" applyProtection="1">
      <alignment horizontal="center" vertical="center" wrapText="1"/>
      <protection/>
    </xf>
    <xf numFmtId="0" fontId="4" fillId="2" borderId="12" xfId="64" applyFont="1" applyFill="1" applyBorder="1" applyAlignment="1" applyProtection="1">
      <alignment horizontal="center" vertical="center" wrapText="1"/>
      <protection/>
    </xf>
    <xf numFmtId="0" fontId="4" fillId="38" borderId="13" xfId="62" applyFont="1" applyFill="1" applyBorder="1" applyAlignment="1" applyProtection="1">
      <alignment horizontal="center" vertical="center" wrapText="1"/>
      <protection/>
    </xf>
    <xf numFmtId="0" fontId="4" fillId="38" borderId="19" xfId="62" applyFont="1" applyFill="1" applyBorder="1" applyAlignment="1" applyProtection="1">
      <alignment horizontal="center" vertical="center" wrapText="1"/>
      <protection/>
    </xf>
    <xf numFmtId="0" fontId="4" fillId="38" borderId="12" xfId="62" applyFont="1" applyFill="1" applyBorder="1" applyAlignment="1" applyProtection="1">
      <alignment horizontal="center" vertical="center" wrapText="1"/>
      <protection/>
    </xf>
    <xf numFmtId="0" fontId="4" fillId="2" borderId="0" xfId="62" applyFont="1" applyFill="1" applyAlignment="1" applyProtection="1">
      <alignment horizontal="left" vertical="center" wrapText="1" indent="1"/>
      <protection/>
    </xf>
    <xf numFmtId="0" fontId="4" fillId="2" borderId="46" xfId="62" applyFont="1" applyFill="1" applyBorder="1" applyAlignment="1" applyProtection="1">
      <alignment horizontal="left" vertical="center" wrapText="1" indent="1"/>
      <protection/>
    </xf>
    <xf numFmtId="0" fontId="4" fillId="2" borderId="13" xfId="63" applyFont="1" applyFill="1" applyBorder="1" applyAlignment="1" applyProtection="1">
      <alignment horizontal="center" vertical="center"/>
      <protection/>
    </xf>
    <xf numFmtId="0" fontId="4" fillId="2" borderId="12" xfId="63" applyFont="1" applyFill="1" applyBorder="1" applyAlignment="1" applyProtection="1">
      <alignment horizontal="center" vertical="center"/>
      <protection/>
    </xf>
    <xf numFmtId="209" fontId="5" fillId="35" borderId="11" xfId="83" applyNumberFormat="1" applyFont="1" applyFill="1" applyBorder="1" applyAlignment="1" applyProtection="1">
      <alignment horizontal="center" vertical="center" shrinkToFit="1"/>
      <protection/>
    </xf>
    <xf numFmtId="0" fontId="5" fillId="0" borderId="13" xfId="63" applyFont="1" applyBorder="1" applyAlignment="1" applyProtection="1">
      <alignment horizontal="right" vertical="center" wrapText="1" indent="1"/>
      <protection/>
    </xf>
    <xf numFmtId="0" fontId="5" fillId="0" borderId="19" xfId="63" applyFont="1" applyBorder="1" applyAlignment="1" applyProtection="1">
      <alignment horizontal="right" vertical="center" wrapText="1" indent="1"/>
      <protection/>
    </xf>
    <xf numFmtId="0" fontId="5" fillId="0" borderId="12" xfId="63" applyFont="1" applyBorder="1" applyAlignment="1" applyProtection="1">
      <alignment horizontal="right" vertical="center" wrapText="1" indent="1"/>
      <protection/>
    </xf>
    <xf numFmtId="0" fontId="5" fillId="0" borderId="27" xfId="65" applyFont="1" applyFill="1" applyBorder="1" applyAlignment="1" applyProtection="1">
      <alignment horizontal="center" vertical="center"/>
      <protection/>
    </xf>
    <xf numFmtId="0" fontId="5" fillId="0" borderId="28" xfId="65" applyFont="1" applyFill="1" applyBorder="1" applyAlignment="1" applyProtection="1">
      <alignment horizontal="center" vertical="center"/>
      <protection/>
    </xf>
    <xf numFmtId="0" fontId="5" fillId="0" borderId="32" xfId="65" applyFont="1" applyFill="1" applyBorder="1" applyAlignment="1" applyProtection="1">
      <alignment horizontal="center" vertical="center"/>
      <protection/>
    </xf>
    <xf numFmtId="0" fontId="5" fillId="0" borderId="34" xfId="65" applyFont="1" applyFill="1" applyBorder="1" applyAlignment="1" applyProtection="1">
      <alignment horizontal="center" vertical="center"/>
      <protection/>
    </xf>
    <xf numFmtId="2" fontId="4" fillId="40" borderId="18" xfId="77" applyNumberFormat="1" applyFont="1" applyFill="1" applyBorder="1" applyAlignment="1" applyProtection="1">
      <alignment horizontal="center" vertical="top" wrapText="1"/>
      <protection/>
    </xf>
    <xf numFmtId="2" fontId="4" fillId="4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18" xfId="66" applyFont="1" applyFill="1" applyBorder="1" applyAlignment="1" applyProtection="1">
      <alignment horizontal="left" vertical="center" wrapText="1"/>
      <protection/>
    </xf>
    <xf numFmtId="0" fontId="4" fillId="0" borderId="0" xfId="66" applyFont="1" applyFill="1" applyBorder="1" applyAlignment="1" applyProtection="1">
      <alignment horizontal="left" vertical="center" wrapText="1"/>
      <protection/>
    </xf>
    <xf numFmtId="0" fontId="4" fillId="12" borderId="13" xfId="93" applyFont="1" applyFill="1" applyBorder="1" applyAlignment="1" applyProtection="1">
      <alignment horizontal="center" vertical="center"/>
      <protection/>
    </xf>
    <xf numFmtId="0" fontId="4" fillId="12" borderId="19" xfId="93" applyFont="1" applyFill="1" applyBorder="1" applyAlignment="1" applyProtection="1">
      <alignment horizontal="center" vertical="center"/>
      <protection/>
    </xf>
    <xf numFmtId="0" fontId="4" fillId="12" borderId="12" xfId="93" applyFont="1" applyFill="1" applyBorder="1" applyAlignment="1" applyProtection="1">
      <alignment horizontal="center" vertical="center"/>
      <protection/>
    </xf>
    <xf numFmtId="0" fontId="4" fillId="12" borderId="11" xfId="50" applyFont="1" applyFill="1" applyBorder="1" applyAlignment="1" applyProtection="1">
      <alignment horizontal="center" vertical="center"/>
      <protection/>
    </xf>
    <xf numFmtId="0" fontId="4" fillId="12" borderId="13" xfId="50" applyFont="1" applyFill="1" applyBorder="1" applyAlignment="1" applyProtection="1">
      <alignment horizontal="center" vertical="center" shrinkToFit="1"/>
      <protection/>
    </xf>
    <xf numFmtId="0" fontId="4" fillId="12" borderId="12" xfId="50" applyFont="1" applyFill="1" applyBorder="1" applyAlignment="1" applyProtection="1">
      <alignment horizontal="center" vertical="center" shrinkToFit="1"/>
      <protection/>
    </xf>
    <xf numFmtId="0" fontId="4" fillId="0" borderId="13" xfId="50" applyFont="1" applyFill="1" applyBorder="1" applyAlignment="1" applyProtection="1">
      <alignment horizontal="center" vertical="center"/>
      <protection/>
    </xf>
    <xf numFmtId="0" fontId="4" fillId="0" borderId="12" xfId="50" applyFont="1" applyFill="1" applyBorder="1" applyAlignment="1" applyProtection="1">
      <alignment horizontal="center" vertical="center"/>
      <protection/>
    </xf>
    <xf numFmtId="0" fontId="4" fillId="0" borderId="14" xfId="65" applyFont="1" applyFill="1" applyBorder="1" applyAlignment="1" applyProtection="1">
      <alignment horizontal="center" vertical="center"/>
      <protection/>
    </xf>
    <xf numFmtId="0" fontId="4" fillId="12" borderId="11" xfId="50" applyFont="1" applyFill="1" applyBorder="1" applyAlignment="1" applyProtection="1">
      <alignment horizontal="center" vertical="center" shrinkToFit="1"/>
      <protection/>
    </xf>
    <xf numFmtId="0" fontId="5" fillId="0" borderId="11" xfId="65" applyFont="1" applyFill="1" applyBorder="1" applyAlignment="1" applyProtection="1">
      <alignment horizontal="center" vertical="center"/>
      <protection/>
    </xf>
    <xf numFmtId="0" fontId="4" fillId="40" borderId="0" xfId="93" applyFont="1" applyFill="1" applyAlignment="1" applyProtection="1">
      <alignment horizontal="left" vertical="center" indent="1"/>
      <protection/>
    </xf>
    <xf numFmtId="2" fontId="4" fillId="40" borderId="0" xfId="77" applyNumberFormat="1" applyFont="1" applyFill="1" applyBorder="1" applyAlignment="1" applyProtection="1">
      <alignment horizontal="left" vertical="center"/>
      <protection/>
    </xf>
    <xf numFmtId="0" fontId="15" fillId="0" borderId="18" xfId="62" applyFont="1" applyBorder="1" applyAlignment="1" applyProtection="1">
      <alignment horizontal="left" vertical="center"/>
      <protection/>
    </xf>
    <xf numFmtId="0" fontId="15" fillId="0" borderId="0" xfId="62" applyFont="1" applyAlignment="1" applyProtection="1">
      <alignment horizontal="left" vertical="center"/>
      <protection/>
    </xf>
    <xf numFmtId="0" fontId="4" fillId="40" borderId="0" xfId="62" applyFont="1" applyFill="1" applyAlignment="1" applyProtection="1">
      <alignment horizontal="left" vertical="center"/>
      <protection/>
    </xf>
    <xf numFmtId="0" fontId="4" fillId="0" borderId="0" xfId="66" applyFont="1" applyFill="1" applyAlignment="1" applyProtection="1">
      <alignment horizontal="left" vertical="center" wrapText="1"/>
      <protection/>
    </xf>
    <xf numFmtId="0" fontId="5" fillId="0" borderId="18" xfId="64" applyFont="1" applyBorder="1" applyAlignment="1" applyProtection="1">
      <alignment horizontal="left" vertical="center" shrinkToFit="1"/>
      <protection/>
    </xf>
    <xf numFmtId="0" fontId="5" fillId="0" borderId="0" xfId="64" applyFont="1" applyAlignment="1" applyProtection="1">
      <alignment horizontal="left" vertical="center" shrinkToFit="1"/>
      <protection/>
    </xf>
    <xf numFmtId="0" fontId="4" fillId="12" borderId="11" xfId="63" applyFont="1" applyFill="1" applyBorder="1" applyAlignment="1" applyProtection="1">
      <alignment horizontal="center" vertical="center" shrinkToFit="1"/>
      <protection/>
    </xf>
    <xf numFmtId="0" fontId="5" fillId="0" borderId="18" xfId="64" applyFont="1" applyBorder="1" applyAlignment="1" applyProtection="1">
      <alignment horizontal="left" vertical="top" wrapText="1"/>
      <protection/>
    </xf>
    <xf numFmtId="0" fontId="5" fillId="0" borderId="0" xfId="64" applyFont="1" applyAlignment="1" applyProtection="1">
      <alignment horizontal="left" vertical="top" wrapText="1"/>
      <protection/>
    </xf>
    <xf numFmtId="0" fontId="5" fillId="0" borderId="18" xfId="64" applyFont="1" applyBorder="1" applyAlignment="1" applyProtection="1">
      <alignment horizontal="left" vertical="center" wrapText="1"/>
      <protection/>
    </xf>
    <xf numFmtId="0" fontId="5" fillId="0" borderId="0" xfId="64" applyFont="1" applyAlignment="1" applyProtection="1">
      <alignment horizontal="left" vertical="center" wrapText="1"/>
      <protection/>
    </xf>
    <xf numFmtId="0" fontId="5" fillId="0" borderId="0" xfId="93" applyFont="1" applyAlignment="1" applyProtection="1">
      <alignment horizontal="left" vertical="center" wrapText="1"/>
      <protection/>
    </xf>
    <xf numFmtId="0" fontId="5" fillId="0" borderId="0" xfId="93" applyFont="1" applyAlignment="1" applyProtection="1">
      <alignment horizontal="left" vertical="center"/>
      <protection/>
    </xf>
    <xf numFmtId="0" fontId="5" fillId="34" borderId="0" xfId="93" applyFont="1" applyFill="1" applyAlignment="1" applyProtection="1">
      <alignment horizontal="center" vertical="center"/>
      <protection/>
    </xf>
    <xf numFmtId="0" fontId="19" fillId="0" borderId="11" xfId="93" applyNumberFormat="1" applyFont="1" applyBorder="1" applyAlignment="1" applyProtection="1">
      <alignment horizontal="center" vertical="top" wrapText="1"/>
      <protection/>
    </xf>
    <xf numFmtId="0" fontId="20" fillId="0" borderId="0" xfId="50" applyFont="1" applyAlignment="1" applyProtection="1">
      <alignment horizontal="left"/>
      <protection/>
    </xf>
    <xf numFmtId="0" fontId="75" fillId="37" borderId="13" xfId="0" applyFont="1" applyFill="1" applyBorder="1" applyAlignment="1">
      <alignment horizontal="left" vertical="center" wrapText="1"/>
    </xf>
    <xf numFmtId="0" fontId="75" fillId="37" borderId="19" xfId="0" applyFont="1" applyFill="1" applyBorder="1" applyAlignment="1">
      <alignment horizontal="left" vertical="center" wrapText="1"/>
    </xf>
    <xf numFmtId="0" fontId="20" fillId="0" borderId="18" xfId="64" applyFont="1" applyBorder="1" applyAlignment="1" applyProtection="1">
      <alignment horizontal="left" vertical="top" wrapText="1"/>
      <protection/>
    </xf>
    <xf numFmtId="0" fontId="20" fillId="0" borderId="0" xfId="64" applyFont="1" applyAlignment="1" applyProtection="1">
      <alignment horizontal="left" vertical="top" wrapText="1"/>
      <protection/>
    </xf>
    <xf numFmtId="0" fontId="5" fillId="0" borderId="11" xfId="63" applyFont="1" applyBorder="1" applyAlignment="1" applyProtection="1">
      <alignment horizontal="center" vertical="center"/>
      <protection/>
    </xf>
    <xf numFmtId="0" fontId="5" fillId="0" borderId="13" xfId="63" applyFont="1" applyBorder="1" applyAlignment="1" applyProtection="1">
      <alignment horizontal="center" vertical="center"/>
      <protection/>
    </xf>
    <xf numFmtId="0" fontId="75" fillId="0" borderId="13" xfId="0" applyFont="1" applyBorder="1" applyAlignment="1">
      <alignment horizontal="left" vertical="center" wrapText="1"/>
    </xf>
    <xf numFmtId="0" fontId="75" fillId="0" borderId="19" xfId="0" applyFont="1" applyBorder="1" applyAlignment="1">
      <alignment horizontal="left" vertical="center" wrapText="1"/>
    </xf>
    <xf numFmtId="0" fontId="20" fillId="0" borderId="18" xfId="64" applyFont="1" applyBorder="1" applyAlignment="1" applyProtection="1">
      <alignment horizontal="left" vertical="center" wrapText="1"/>
      <protection/>
    </xf>
    <xf numFmtId="0" fontId="20" fillId="0" borderId="0" xfId="64" applyFont="1" applyAlignment="1" applyProtection="1">
      <alignment horizontal="left" vertical="center" wrapText="1"/>
      <protection/>
    </xf>
    <xf numFmtId="0" fontId="89" fillId="8" borderId="13" xfId="0" applyFont="1" applyFill="1" applyBorder="1" applyAlignment="1">
      <alignment horizontal="center" vertical="center"/>
    </xf>
    <xf numFmtId="0" fontId="89" fillId="8" borderId="12" xfId="0" applyFont="1" applyFill="1" applyBorder="1" applyAlignment="1">
      <alignment horizontal="center" vertical="center"/>
    </xf>
    <xf numFmtId="0" fontId="89" fillId="13" borderId="11" xfId="0" applyFont="1" applyFill="1" applyBorder="1" applyAlignment="1">
      <alignment horizontal="center" vertical="center"/>
    </xf>
    <xf numFmtId="0" fontId="19" fillId="0" borderId="0" xfId="66" applyFont="1" applyFill="1" applyAlignment="1" applyProtection="1">
      <alignment horizontal="left" vertical="center" wrapText="1"/>
      <protection/>
    </xf>
    <xf numFmtId="0" fontId="20" fillId="0" borderId="18" xfId="64" applyFont="1" applyBorder="1" applyAlignment="1" applyProtection="1">
      <alignment horizontal="left" vertical="center" shrinkToFit="1"/>
      <protection/>
    </xf>
    <xf numFmtId="0" fontId="20" fillId="0" borderId="0" xfId="64" applyFont="1" applyAlignment="1" applyProtection="1">
      <alignment horizontal="left" vertical="center" shrinkToFit="1"/>
      <protection/>
    </xf>
    <xf numFmtId="0" fontId="19" fillId="12" borderId="11" xfId="63" applyFont="1" applyFill="1" applyBorder="1" applyAlignment="1" applyProtection="1">
      <alignment horizontal="center" vertical="center" shrinkToFit="1"/>
      <protection/>
    </xf>
    <xf numFmtId="0" fontId="19" fillId="12" borderId="13" xfId="63" applyFont="1" applyFill="1" applyBorder="1" applyAlignment="1" applyProtection="1">
      <alignment horizontal="center" vertical="center" shrinkToFit="1"/>
      <protection/>
    </xf>
    <xf numFmtId="0" fontId="19" fillId="12" borderId="19" xfId="63" applyFont="1" applyFill="1" applyBorder="1" applyAlignment="1" applyProtection="1">
      <alignment horizontal="center" vertical="center" shrinkToFit="1"/>
      <protection/>
    </xf>
    <xf numFmtId="0" fontId="5" fillId="37" borderId="11" xfId="63" applyFont="1" applyFill="1" applyBorder="1" applyAlignment="1" applyProtection="1">
      <alignment horizontal="center" vertical="center"/>
      <protection/>
    </xf>
    <xf numFmtId="0" fontId="5" fillId="37" borderId="13" xfId="63" applyFont="1" applyFill="1" applyBorder="1" applyAlignment="1" applyProtection="1">
      <alignment horizontal="center" vertical="center"/>
      <protection/>
    </xf>
    <xf numFmtId="0" fontId="94" fillId="0" borderId="0" xfId="0" applyFont="1" applyAlignment="1">
      <alignment horizontal="center"/>
    </xf>
    <xf numFmtId="0" fontId="94" fillId="34" borderId="0" xfId="0" applyFont="1" applyFill="1" applyBorder="1" applyAlignment="1" applyProtection="1">
      <alignment horizontal="center" vertical="center"/>
      <protection locked="0"/>
    </xf>
    <xf numFmtId="0" fontId="89" fillId="35" borderId="11" xfId="0" applyFont="1" applyFill="1" applyBorder="1" applyAlignment="1">
      <alignment horizontal="center" vertical="center" wrapText="1"/>
    </xf>
    <xf numFmtId="0" fontId="89" fillId="38" borderId="11" xfId="0" applyFont="1" applyFill="1" applyBorder="1" applyAlignment="1">
      <alignment horizontal="center" vertical="center"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5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24</xdr:row>
      <xdr:rowOff>76200</xdr:rowOff>
    </xdr:from>
    <xdr:to>
      <xdr:col>1</xdr:col>
      <xdr:colOff>990600</xdr:colOff>
      <xdr:row>28</xdr:row>
      <xdr:rowOff>285750</xdr:rowOff>
    </xdr:to>
    <xdr:grpSp>
      <xdr:nvGrpSpPr>
        <xdr:cNvPr id="3" name="กลุ่ม 1"/>
        <xdr:cNvGrpSpPr>
          <a:grpSpLocks/>
        </xdr:cNvGrpSpPr>
      </xdr:nvGrpSpPr>
      <xdr:grpSpPr>
        <a:xfrm>
          <a:off x="1143000" y="9858375"/>
          <a:ext cx="219075" cy="1428750"/>
          <a:chOff x="2169116" y="10036741"/>
          <a:chExt cx="255712" cy="1437872"/>
        </a:xfrm>
        <a:solidFill>
          <a:srgbClr val="FFFFFF"/>
        </a:solidFill>
      </xdr:grpSpPr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2178961" y="10036741"/>
            <a:ext cx="236022" cy="220354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2178961" y="10343367"/>
            <a:ext cx="245867" cy="211008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2169116" y="10650353"/>
            <a:ext cx="245867" cy="211008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7"/>
          <xdr:cNvSpPr>
            <a:spLocks/>
          </xdr:cNvSpPr>
        </xdr:nvSpPr>
        <xdr:spPr>
          <a:xfrm>
            <a:off x="2169116" y="10947273"/>
            <a:ext cx="245867" cy="220354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8"/>
          <xdr:cNvSpPr>
            <a:spLocks/>
          </xdr:cNvSpPr>
        </xdr:nvSpPr>
        <xdr:spPr>
          <a:xfrm>
            <a:off x="2169116" y="11254259"/>
            <a:ext cx="245867" cy="220354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3.%20KPI_63\8.%20&#3585;&#3634;&#3619;&#3605;&#3619;&#3623;&#3592;&#3611;&#3619;&#3632;&#3648;&#3617;&#3636;&#3609;%2063\&#3626;&#3619;&#3640;&#3611;&#3612;&#3621;_%20&#3611;&#3637;%2063%20(&#3619;&#3641;&#3611;&#3648;&#3621;&#3656;&#3617;)\&#3626;&#3635;&#3609;&#3633;&#3585;&#3591;&#3634;&#3609;&#3651;&#3609;&#3626;&#3656;&#3623;&#3609;&#3585;&#3621;&#3634;&#3591;\&#3626;&#3635;&#3609;&#3633;&#3585;&#3591;&#3634;&#3609;&#3617;&#3637;&#3588;&#3604;&#3637;\30.%20&#3626;&#3635;&#3609;&#3633;&#3585;&#3591;&#3634;&#3609;&#3585;&#3634;&#3619;&#3626;&#3629;&#3610;&#3626;&#3623;&#360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6\&#3586;&#3657;&#3629;&#3617;&#3641;&#3621;%2066%20&#3619;&#3629;&#3610;%206%20&#3648;&#3604;&#3639;&#3629;&#3609;\&#3649;&#3610;&#3610;&#3619;&#3634;&#3618;&#3591;&#3634;&#3609;%20summary2023Y%20%20(6%20&#3648;&#3604;&#3639;&#3629;&#360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19Y"/>
      <sheetName val="2.7"/>
      <sheetName val="4.1"/>
      <sheetName val="5.1(1)"/>
      <sheetName val="1.4"/>
      <sheetName val="3.16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3Y"/>
      <sheetName val="1.1"/>
      <sheetName val="1.2"/>
      <sheetName val="1.3"/>
      <sheetName val="2.1"/>
      <sheetName val="3.1"/>
      <sheetName val="3.2"/>
      <sheetName val="3.3"/>
      <sheetName val="3.4"/>
      <sheetName val="3.5"/>
      <sheetName val="3.6"/>
      <sheetName val="4.1"/>
      <sheetName val="4.2"/>
      <sheetName val="4.3"/>
      <sheetName val="4.3.1"/>
      <sheetName val="4.3.2"/>
      <sheetName val="4.3.3"/>
      <sheetName val="4.3.4"/>
      <sheetName val="4.3.5"/>
      <sheetName val="4.3.6"/>
      <sheetName val="4.3.7"/>
      <sheetName val="4.3.8"/>
      <sheetName val="4.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105"/>
  <sheetViews>
    <sheetView tabSelected="1" zoomScaleSheetLayoutView="100" workbookViewId="0" topLeftCell="A1">
      <selection activeCell="L18" sqref="L18"/>
    </sheetView>
  </sheetViews>
  <sheetFormatPr defaultColWidth="9.140625" defaultRowHeight="15"/>
  <cols>
    <col min="1" max="1" width="5.57421875" style="125" customWidth="1"/>
    <col min="2" max="2" width="47.421875" style="107" customWidth="1"/>
    <col min="3" max="3" width="6.421875" style="17" customWidth="1"/>
    <col min="4" max="5" width="6.7109375" style="17" customWidth="1"/>
    <col min="6" max="10" width="5.140625" style="18" customWidth="1"/>
    <col min="11" max="11" width="8.8515625" style="18" customWidth="1"/>
    <col min="12" max="12" width="9.140625" style="112" customWidth="1"/>
    <col min="13" max="13" width="3.7109375" style="112" customWidth="1"/>
    <col min="14" max="14" width="9.57421875" style="112" customWidth="1"/>
    <col min="15" max="16384" width="9.00390625" style="16" customWidth="1"/>
  </cols>
  <sheetData>
    <row r="1" spans="1:14" ht="20.25">
      <c r="A1" s="124"/>
      <c r="B1" s="106"/>
      <c r="C1" s="434" t="s">
        <v>24</v>
      </c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</row>
    <row r="2" spans="1:14" ht="20.25">
      <c r="A2" s="124"/>
      <c r="B2" s="106"/>
      <c r="C2" s="434" t="s">
        <v>71</v>
      </c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</row>
    <row r="3" ht="15.75" customHeight="1" thickBot="1">
      <c r="N3" s="113"/>
    </row>
    <row r="4" spans="1:14" ht="24" customHeight="1" thickTop="1">
      <c r="A4" s="440" t="s">
        <v>148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2"/>
    </row>
    <row r="5" spans="1:14" ht="24" customHeight="1">
      <c r="A5" s="443" t="s">
        <v>149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5"/>
    </row>
    <row r="6" spans="1:14" ht="24" customHeight="1" thickBot="1">
      <c r="A6" s="421" t="s">
        <v>54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3"/>
    </row>
    <row r="7" spans="1:14" ht="18" customHeight="1" thickTop="1">
      <c r="A7" s="126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</row>
    <row r="8" spans="1:14" s="21" customFormat="1" ht="20.25">
      <c r="A8" s="433" t="s">
        <v>15</v>
      </c>
      <c r="B8" s="433"/>
      <c r="C8" s="418" t="s">
        <v>33</v>
      </c>
      <c r="D8" s="415" t="s">
        <v>14</v>
      </c>
      <c r="E8" s="415" t="s">
        <v>51</v>
      </c>
      <c r="F8" s="1" t="s">
        <v>6</v>
      </c>
      <c r="G8" s="20"/>
      <c r="H8" s="20"/>
      <c r="I8" s="20"/>
      <c r="J8" s="20"/>
      <c r="K8" s="437" t="s">
        <v>2</v>
      </c>
      <c r="L8" s="438"/>
      <c r="M8" s="438"/>
      <c r="N8" s="439"/>
    </row>
    <row r="9" spans="1:14" s="21" customFormat="1" ht="17.25" customHeight="1">
      <c r="A9" s="433"/>
      <c r="B9" s="433"/>
      <c r="C9" s="419"/>
      <c r="D9" s="428"/>
      <c r="E9" s="416"/>
      <c r="F9" s="413">
        <v>1</v>
      </c>
      <c r="G9" s="413">
        <v>2</v>
      </c>
      <c r="H9" s="413">
        <v>3</v>
      </c>
      <c r="I9" s="413">
        <v>4</v>
      </c>
      <c r="J9" s="413">
        <v>5</v>
      </c>
      <c r="K9" s="114" t="s">
        <v>16</v>
      </c>
      <c r="L9" s="115" t="s">
        <v>32</v>
      </c>
      <c r="M9" s="435" t="s">
        <v>52</v>
      </c>
      <c r="N9" s="116" t="s">
        <v>17</v>
      </c>
    </row>
    <row r="10" spans="1:14" s="21" customFormat="1" ht="21.75" customHeight="1">
      <c r="A10" s="433"/>
      <c r="B10" s="433"/>
      <c r="C10" s="420"/>
      <c r="D10" s="429"/>
      <c r="E10" s="417"/>
      <c r="F10" s="414"/>
      <c r="G10" s="414"/>
      <c r="H10" s="414"/>
      <c r="I10" s="414"/>
      <c r="J10" s="414"/>
      <c r="K10" s="117" t="s">
        <v>18</v>
      </c>
      <c r="L10" s="118" t="s">
        <v>19</v>
      </c>
      <c r="M10" s="436"/>
      <c r="N10" s="119" t="s">
        <v>20</v>
      </c>
    </row>
    <row r="11" spans="1:14" s="28" customFormat="1" ht="26.25" customHeight="1">
      <c r="A11" s="430" t="s">
        <v>30</v>
      </c>
      <c r="B11" s="431"/>
      <c r="C11" s="23"/>
      <c r="D11" s="24">
        <f>SUM(D12:D12)</f>
        <v>15</v>
      </c>
      <c r="E11" s="148">
        <f>SUM(E12)</f>
        <v>33.333333333333336</v>
      </c>
      <c r="F11" s="25"/>
      <c r="G11" s="25"/>
      <c r="H11" s="25"/>
      <c r="I11" s="25"/>
      <c r="J11" s="25"/>
      <c r="K11" s="25"/>
      <c r="L11" s="26">
        <f>SUM(N12:N12)*E22/E11</f>
        <v>0</v>
      </c>
      <c r="M11" s="152">
        <f aca="true" t="shared" si="0" ref="M11:M21">L11</f>
        <v>0</v>
      </c>
      <c r="N11" s="27"/>
    </row>
    <row r="12" spans="1:14" s="34" customFormat="1" ht="78">
      <c r="A12" s="127">
        <v>2.1</v>
      </c>
      <c r="B12" s="108" t="s">
        <v>121</v>
      </c>
      <c r="C12" s="29" t="s">
        <v>21</v>
      </c>
      <c r="D12" s="30">
        <v>15</v>
      </c>
      <c r="E12" s="32">
        <f>D12*100/D22</f>
        <v>33.333333333333336</v>
      </c>
      <c r="F12" s="31">
        <v>1</v>
      </c>
      <c r="G12" s="191" t="s">
        <v>13</v>
      </c>
      <c r="H12" s="31">
        <v>3</v>
      </c>
      <c r="I12" s="191" t="s">
        <v>13</v>
      </c>
      <c r="J12" s="31">
        <v>5</v>
      </c>
      <c r="K12" s="32">
        <f>'2.1'!D3</f>
        <v>0</v>
      </c>
      <c r="L12" s="150">
        <f>'2.1'!D5</f>
        <v>0</v>
      </c>
      <c r="M12" s="152">
        <f t="shared" si="0"/>
        <v>0</v>
      </c>
      <c r="N12" s="33">
        <f>E12*L12/E22</f>
        <v>0</v>
      </c>
    </row>
    <row r="13" spans="1:14" s="28" customFormat="1" ht="27.75" customHeight="1">
      <c r="A13" s="430" t="s">
        <v>31</v>
      </c>
      <c r="B13" s="431"/>
      <c r="C13" s="23"/>
      <c r="D13" s="24">
        <f>D14+D17+D18</f>
        <v>15</v>
      </c>
      <c r="E13" s="148">
        <f>SUM(E14+E17+E18)</f>
        <v>33.33333333333333</v>
      </c>
      <c r="F13" s="25"/>
      <c r="G13" s="25"/>
      <c r="H13" s="25"/>
      <c r="I13" s="25"/>
      <c r="J13" s="25"/>
      <c r="K13" s="25"/>
      <c r="L13" s="26" t="e">
        <f>SUM(N15:N18)*E22/E13</f>
        <v>#DIV/0!</v>
      </c>
      <c r="M13" s="152" t="e">
        <f t="shared" si="0"/>
        <v>#DIV/0!</v>
      </c>
      <c r="N13" s="27"/>
    </row>
    <row r="14" spans="1:14" s="384" customFormat="1" ht="25.5" customHeight="1">
      <c r="A14" s="374">
        <v>3.4</v>
      </c>
      <c r="B14" s="375" t="s">
        <v>78</v>
      </c>
      <c r="C14" s="376" t="s">
        <v>21</v>
      </c>
      <c r="D14" s="377">
        <v>5</v>
      </c>
      <c r="E14" s="378">
        <f>SUM(E15:E16)</f>
        <v>11.11111111111111</v>
      </c>
      <c r="F14" s="379">
        <v>1</v>
      </c>
      <c r="G14" s="379">
        <v>2</v>
      </c>
      <c r="H14" s="379">
        <v>3</v>
      </c>
      <c r="I14" s="379">
        <v>4</v>
      </c>
      <c r="J14" s="379">
        <v>5</v>
      </c>
      <c r="K14" s="380" t="e">
        <f>'3.4'!D3</f>
        <v>#DIV/0!</v>
      </c>
      <c r="L14" s="381" t="e">
        <f>'3.4'!D5</f>
        <v>#DIV/0!</v>
      </c>
      <c r="M14" s="382" t="e">
        <f t="shared" si="0"/>
        <v>#DIV/0!</v>
      </c>
      <c r="N14" s="383"/>
    </row>
    <row r="15" spans="1:14" s="36" customFormat="1" ht="63" customHeight="1">
      <c r="A15" s="365" t="s">
        <v>79</v>
      </c>
      <c r="B15" s="366" t="s">
        <v>122</v>
      </c>
      <c r="C15" s="367" t="s">
        <v>21</v>
      </c>
      <c r="D15" s="385">
        <v>2.5</v>
      </c>
      <c r="E15" s="368">
        <f>D15*100/D22</f>
        <v>5.555555555555555</v>
      </c>
      <c r="F15" s="373">
        <v>50</v>
      </c>
      <c r="G15" s="373">
        <v>60</v>
      </c>
      <c r="H15" s="373">
        <v>70</v>
      </c>
      <c r="I15" s="373">
        <v>80</v>
      </c>
      <c r="J15" s="373">
        <v>90</v>
      </c>
      <c r="K15" s="369" t="e">
        <f>'3.4'!J9</f>
        <v>#DIV/0!</v>
      </c>
      <c r="L15" s="370" t="e">
        <f>'3.4'!K9</f>
        <v>#DIV/0!</v>
      </c>
      <c r="M15" s="371" t="e">
        <f t="shared" si="0"/>
        <v>#DIV/0!</v>
      </c>
      <c r="N15" s="372" t="e">
        <f>E15*L15/E22</f>
        <v>#DIV/0!</v>
      </c>
    </row>
    <row r="16" spans="1:14" s="36" customFormat="1" ht="45.75" customHeight="1">
      <c r="A16" s="160" t="s">
        <v>80</v>
      </c>
      <c r="B16" s="161" t="s">
        <v>123</v>
      </c>
      <c r="C16" s="37" t="s">
        <v>21</v>
      </c>
      <c r="D16" s="386">
        <v>2.5</v>
      </c>
      <c r="E16" s="39">
        <f>D16*100/D22</f>
        <v>5.555555555555555</v>
      </c>
      <c r="F16" s="197">
        <v>50</v>
      </c>
      <c r="G16" s="197">
        <v>60</v>
      </c>
      <c r="H16" s="197">
        <v>70</v>
      </c>
      <c r="I16" s="197">
        <v>80</v>
      </c>
      <c r="J16" s="197">
        <v>90</v>
      </c>
      <c r="K16" s="38" t="e">
        <f>'3.4'!J10</f>
        <v>#DIV/0!</v>
      </c>
      <c r="L16" s="151" t="e">
        <f>'3.4'!K10</f>
        <v>#DIV/0!</v>
      </c>
      <c r="M16" s="187" t="e">
        <f t="shared" si="0"/>
        <v>#DIV/0!</v>
      </c>
      <c r="N16" s="35" t="e">
        <f>E16*L16/E22</f>
        <v>#DIV/0!</v>
      </c>
    </row>
    <row r="17" spans="1:14" s="36" customFormat="1" ht="45.75" customHeight="1">
      <c r="A17" s="357">
        <v>3.5</v>
      </c>
      <c r="B17" s="161" t="s">
        <v>99</v>
      </c>
      <c r="C17" s="37" t="s">
        <v>21</v>
      </c>
      <c r="D17" s="358">
        <v>5</v>
      </c>
      <c r="E17" s="39">
        <f>D17*100/D22</f>
        <v>11.11111111111111</v>
      </c>
      <c r="F17" s="359">
        <v>70</v>
      </c>
      <c r="G17" s="359">
        <v>75</v>
      </c>
      <c r="H17" s="197">
        <v>80</v>
      </c>
      <c r="I17" s="359">
        <v>85</v>
      </c>
      <c r="J17" s="197">
        <v>90</v>
      </c>
      <c r="K17" s="38" t="e">
        <f>'3.5'!D3</f>
        <v>#DIV/0!</v>
      </c>
      <c r="L17" s="151" t="e">
        <f>'3.5'!D5</f>
        <v>#DIV/0!</v>
      </c>
      <c r="M17" s="187" t="e">
        <f t="shared" si="0"/>
        <v>#DIV/0!</v>
      </c>
      <c r="N17" s="35" t="e">
        <f>E17*L17/E22</f>
        <v>#DIV/0!</v>
      </c>
    </row>
    <row r="18" spans="1:14" s="36" customFormat="1" ht="45.75" customHeight="1">
      <c r="A18" s="360">
        <v>3.6</v>
      </c>
      <c r="B18" s="361" t="s">
        <v>110</v>
      </c>
      <c r="C18" s="332" t="s">
        <v>21</v>
      </c>
      <c r="D18" s="348">
        <v>5</v>
      </c>
      <c r="E18" s="362">
        <f>D18*100/D22</f>
        <v>11.11111111111111</v>
      </c>
      <c r="F18" s="363">
        <v>1</v>
      </c>
      <c r="G18" s="351" t="s">
        <v>13</v>
      </c>
      <c r="H18" s="363">
        <v>3</v>
      </c>
      <c r="I18" s="351" t="s">
        <v>13</v>
      </c>
      <c r="J18" s="363">
        <v>5</v>
      </c>
      <c r="K18" s="349">
        <f>'3.6'!D3</f>
        <v>0</v>
      </c>
      <c r="L18" s="354">
        <f>'3.6'!D5</f>
        <v>0</v>
      </c>
      <c r="M18" s="364">
        <f t="shared" si="0"/>
        <v>0</v>
      </c>
      <c r="N18" s="356">
        <f>E18*L18/E22</f>
        <v>0</v>
      </c>
    </row>
    <row r="19" spans="1:14" s="21" customFormat="1" ht="27" customHeight="1">
      <c r="A19" s="426" t="s">
        <v>147</v>
      </c>
      <c r="B19" s="427"/>
      <c r="C19" s="40"/>
      <c r="D19" s="24">
        <f>SUM(D20:D21)</f>
        <v>15</v>
      </c>
      <c r="E19" s="148">
        <f>SUM(E20:E21)</f>
        <v>33.33333333333333</v>
      </c>
      <c r="F19" s="25"/>
      <c r="G19" s="25"/>
      <c r="H19" s="25"/>
      <c r="I19" s="25"/>
      <c r="J19" s="25"/>
      <c r="K19" s="41"/>
      <c r="L19" s="26">
        <f>SUM(N20:N21)*E22/E19</f>
        <v>0</v>
      </c>
      <c r="M19" s="152">
        <f t="shared" si="0"/>
        <v>0</v>
      </c>
      <c r="N19" s="27"/>
    </row>
    <row r="20" spans="1:14" s="36" customFormat="1" ht="63.75" customHeight="1">
      <c r="A20" s="188">
        <v>4.2</v>
      </c>
      <c r="B20" s="189" t="s">
        <v>124</v>
      </c>
      <c r="C20" s="346" t="s">
        <v>21</v>
      </c>
      <c r="D20" s="186">
        <v>5</v>
      </c>
      <c r="E20" s="149">
        <f>D20*100/D22</f>
        <v>11.11111111111111</v>
      </c>
      <c r="F20" s="190">
        <v>1</v>
      </c>
      <c r="G20" s="191" t="s">
        <v>13</v>
      </c>
      <c r="H20" s="192">
        <v>3</v>
      </c>
      <c r="I20" s="191" t="s">
        <v>13</v>
      </c>
      <c r="J20" s="192">
        <v>5</v>
      </c>
      <c r="K20" s="149">
        <f>'4.2'!D3</f>
        <v>0</v>
      </c>
      <c r="L20" s="193">
        <f>'4.2'!D5</f>
        <v>0</v>
      </c>
      <c r="M20" s="194">
        <f t="shared" si="0"/>
        <v>0</v>
      </c>
      <c r="N20" s="195">
        <f>E20*L20/E22</f>
        <v>0</v>
      </c>
    </row>
    <row r="21" spans="1:14" s="36" customFormat="1" ht="44.25" customHeight="1">
      <c r="A21" s="360">
        <v>4.3</v>
      </c>
      <c r="B21" s="347" t="s">
        <v>125</v>
      </c>
      <c r="C21" s="332" t="s">
        <v>21</v>
      </c>
      <c r="D21" s="348">
        <v>10</v>
      </c>
      <c r="E21" s="349">
        <f>D21*100/D22</f>
        <v>22.22222222222222</v>
      </c>
      <c r="F21" s="350">
        <v>1</v>
      </c>
      <c r="G21" s="351" t="s">
        <v>13</v>
      </c>
      <c r="H21" s="352">
        <v>3</v>
      </c>
      <c r="I21" s="351" t="s">
        <v>13</v>
      </c>
      <c r="J21" s="352">
        <v>5</v>
      </c>
      <c r="K21" s="353">
        <f>'4.3'!D3</f>
        <v>0</v>
      </c>
      <c r="L21" s="354">
        <f>'4.3'!D5</f>
        <v>0</v>
      </c>
      <c r="M21" s="355">
        <f t="shared" si="0"/>
        <v>0</v>
      </c>
      <c r="N21" s="356">
        <f>E21*L21/E22</f>
        <v>0</v>
      </c>
    </row>
    <row r="22" spans="1:14" s="48" customFormat="1" ht="24" customHeight="1">
      <c r="A22" s="128"/>
      <c r="B22" s="109"/>
      <c r="C22" s="42" t="s">
        <v>22</v>
      </c>
      <c r="D22" s="43">
        <f>SUM(D11+D13+D19)</f>
        <v>45</v>
      </c>
      <c r="E22" s="43">
        <f>E19+E13+E11</f>
        <v>100</v>
      </c>
      <c r="F22" s="44"/>
      <c r="G22" s="44"/>
      <c r="H22" s="44"/>
      <c r="I22" s="45"/>
      <c r="J22" s="45"/>
      <c r="K22" s="46"/>
      <c r="L22" s="424" t="s">
        <v>23</v>
      </c>
      <c r="M22" s="425"/>
      <c r="N22" s="47" t="e">
        <f>SUM(N11:N21)</f>
        <v>#DIV/0!</v>
      </c>
    </row>
    <row r="23" spans="1:14" s="48" customFormat="1" ht="24" customHeight="1">
      <c r="A23" s="129"/>
      <c r="B23" s="147" t="s">
        <v>150</v>
      </c>
      <c r="C23" s="131"/>
      <c r="D23" s="131"/>
      <c r="E23" s="131"/>
      <c r="F23" s="132"/>
      <c r="G23" s="132"/>
      <c r="H23" s="132"/>
      <c r="I23" s="133"/>
      <c r="J23" s="133"/>
      <c r="K23" s="134"/>
      <c r="L23" s="135"/>
      <c r="M23" s="138"/>
      <c r="N23" s="49"/>
    </row>
    <row r="24" spans="1:14" s="48" customFormat="1" ht="24" customHeight="1">
      <c r="A24" s="129"/>
      <c r="B24" s="146" t="s">
        <v>34</v>
      </c>
      <c r="C24" s="139"/>
      <c r="D24" s="139"/>
      <c r="E24" s="139"/>
      <c r="F24" s="132"/>
      <c r="G24" s="132"/>
      <c r="H24" s="132"/>
      <c r="I24" s="132"/>
      <c r="J24" s="132"/>
      <c r="K24" s="132"/>
      <c r="L24" s="140"/>
      <c r="M24" s="141"/>
      <c r="N24" s="49"/>
    </row>
    <row r="25" spans="1:14" s="48" customFormat="1" ht="24" customHeight="1">
      <c r="A25" s="129"/>
      <c r="B25" s="314" t="s">
        <v>134</v>
      </c>
      <c r="C25" s="142" t="s">
        <v>35</v>
      </c>
      <c r="D25" s="143"/>
      <c r="E25" s="143"/>
      <c r="F25" s="144"/>
      <c r="G25" s="137"/>
      <c r="H25" s="132"/>
      <c r="I25" s="132"/>
      <c r="J25" s="132"/>
      <c r="K25" s="132"/>
      <c r="L25" s="140"/>
      <c r="M25" s="141"/>
      <c r="N25" s="49"/>
    </row>
    <row r="26" spans="1:14" s="48" customFormat="1" ht="24" customHeight="1">
      <c r="A26" s="129"/>
      <c r="B26" s="313" t="s">
        <v>135</v>
      </c>
      <c r="C26" s="145" t="s">
        <v>36</v>
      </c>
      <c r="D26" s="144"/>
      <c r="E26" s="144"/>
      <c r="F26" s="144"/>
      <c r="G26" s="144"/>
      <c r="H26" s="132"/>
      <c r="I26" s="132"/>
      <c r="J26" s="132"/>
      <c r="K26" s="132"/>
      <c r="L26" s="140"/>
      <c r="M26" s="141"/>
      <c r="N26" s="49"/>
    </row>
    <row r="27" spans="1:14" s="28" customFormat="1" ht="24" customHeight="1">
      <c r="A27" s="129"/>
      <c r="B27" s="313" t="s">
        <v>136</v>
      </c>
      <c r="C27" s="136" t="s">
        <v>37</v>
      </c>
      <c r="D27" s="137"/>
      <c r="E27" s="137"/>
      <c r="F27" s="137"/>
      <c r="G27" s="137"/>
      <c r="H27" s="132"/>
      <c r="I27" s="132"/>
      <c r="J27" s="132"/>
      <c r="K27" s="132"/>
      <c r="L27" s="140"/>
      <c r="M27" s="141"/>
      <c r="N27" s="49"/>
    </row>
    <row r="28" spans="1:14" s="28" customFormat="1" ht="24" customHeight="1">
      <c r="A28" s="129"/>
      <c r="B28" s="315" t="s">
        <v>137</v>
      </c>
      <c r="C28" s="136" t="s">
        <v>39</v>
      </c>
      <c r="D28" s="137"/>
      <c r="E28" s="137"/>
      <c r="F28" s="132"/>
      <c r="G28" s="132"/>
      <c r="H28" s="132"/>
      <c r="I28" s="132"/>
      <c r="J28" s="132"/>
      <c r="K28" s="132"/>
      <c r="L28" s="140"/>
      <c r="M28" s="141"/>
      <c r="N28" s="49"/>
    </row>
    <row r="29" spans="1:14" s="28" customFormat="1" ht="24" customHeight="1">
      <c r="A29" s="129"/>
      <c r="B29" s="316" t="s">
        <v>138</v>
      </c>
      <c r="C29" s="136" t="s">
        <v>38</v>
      </c>
      <c r="D29" s="137"/>
      <c r="E29" s="137"/>
      <c r="F29" s="132"/>
      <c r="G29" s="132"/>
      <c r="H29" s="132"/>
      <c r="I29" s="132"/>
      <c r="J29" s="132"/>
      <c r="K29" s="132"/>
      <c r="L29" s="140"/>
      <c r="M29" s="141"/>
      <c r="N29" s="49"/>
    </row>
    <row r="30" spans="1:14" s="22" customFormat="1" ht="20.25">
      <c r="A30" s="130"/>
      <c r="B30" s="110"/>
      <c r="C30" s="51"/>
      <c r="D30" s="51"/>
      <c r="E30" s="51"/>
      <c r="F30" s="50"/>
      <c r="G30" s="50"/>
      <c r="H30" s="50"/>
      <c r="I30" s="50"/>
      <c r="J30" s="50"/>
      <c r="K30" s="50"/>
      <c r="L30" s="120"/>
      <c r="M30" s="121"/>
      <c r="N30" s="120"/>
    </row>
    <row r="31" spans="1:14" s="22" customFormat="1" ht="20.25">
      <c r="A31" s="130"/>
      <c r="B31" s="110"/>
      <c r="C31" s="51"/>
      <c r="D31" s="51"/>
      <c r="E31" s="51"/>
      <c r="F31" s="50"/>
      <c r="G31" s="50"/>
      <c r="H31" s="50"/>
      <c r="I31" s="50"/>
      <c r="J31" s="50"/>
      <c r="K31" s="50"/>
      <c r="L31" s="120"/>
      <c r="M31" s="121"/>
      <c r="N31" s="120"/>
    </row>
    <row r="32" spans="2:14" ht="20.25">
      <c r="B32" s="111"/>
      <c r="C32" s="52"/>
      <c r="D32" s="52"/>
      <c r="E32" s="52"/>
      <c r="F32" s="53"/>
      <c r="G32" s="53"/>
      <c r="H32" s="53"/>
      <c r="I32" s="53"/>
      <c r="J32" s="53"/>
      <c r="K32" s="53"/>
      <c r="L32" s="121"/>
      <c r="M32" s="121"/>
      <c r="N32" s="121"/>
    </row>
    <row r="33" spans="3:14" ht="20.25">
      <c r="C33" s="54"/>
      <c r="D33" s="54"/>
      <c r="E33" s="54"/>
      <c r="F33" s="55"/>
      <c r="G33" s="55"/>
      <c r="H33" s="55"/>
      <c r="I33" s="55"/>
      <c r="J33" s="55"/>
      <c r="K33" s="55"/>
      <c r="L33" s="122"/>
      <c r="M33" s="122"/>
      <c r="N33" s="122"/>
    </row>
    <row r="34" spans="3:14" ht="20.25">
      <c r="C34" s="54"/>
      <c r="D34" s="54"/>
      <c r="E34" s="54"/>
      <c r="F34" s="55"/>
      <c r="G34" s="55"/>
      <c r="H34" s="55"/>
      <c r="I34" s="55"/>
      <c r="J34" s="55"/>
      <c r="K34" s="55"/>
      <c r="L34" s="122"/>
      <c r="M34" s="122"/>
      <c r="N34" s="122"/>
    </row>
    <row r="35" spans="3:14" ht="20.25">
      <c r="C35" s="54"/>
      <c r="D35" s="54"/>
      <c r="E35" s="54"/>
      <c r="F35" s="55"/>
      <c r="G35" s="55"/>
      <c r="H35" s="55"/>
      <c r="I35" s="55"/>
      <c r="J35" s="55"/>
      <c r="K35" s="55"/>
      <c r="L35" s="122"/>
      <c r="M35" s="122"/>
      <c r="N35" s="122"/>
    </row>
    <row r="36" spans="3:14" ht="20.25">
      <c r="C36" s="54"/>
      <c r="D36" s="54"/>
      <c r="E36" s="54"/>
      <c r="F36" s="55"/>
      <c r="G36" s="55"/>
      <c r="H36" s="55"/>
      <c r="I36" s="55"/>
      <c r="J36" s="55"/>
      <c r="K36" s="55"/>
      <c r="L36" s="122"/>
      <c r="M36" s="122"/>
      <c r="N36" s="122"/>
    </row>
    <row r="37" spans="3:14" ht="20.25">
      <c r="C37" s="54"/>
      <c r="D37" s="54"/>
      <c r="E37" s="54"/>
      <c r="F37" s="55"/>
      <c r="G37" s="55"/>
      <c r="H37" s="55"/>
      <c r="I37" s="55"/>
      <c r="J37" s="55"/>
      <c r="K37" s="55"/>
      <c r="L37" s="122"/>
      <c r="M37" s="122"/>
      <c r="N37" s="122"/>
    </row>
    <row r="38" spans="3:14" ht="20.25">
      <c r="C38" s="54"/>
      <c r="D38" s="54"/>
      <c r="E38" s="54"/>
      <c r="F38" s="55"/>
      <c r="G38" s="55"/>
      <c r="H38" s="55"/>
      <c r="I38" s="55"/>
      <c r="J38" s="55"/>
      <c r="K38" s="55"/>
      <c r="L38" s="122"/>
      <c r="M38" s="122"/>
      <c r="N38" s="122"/>
    </row>
    <row r="39" spans="3:14" ht="20.25">
      <c r="C39" s="54"/>
      <c r="D39" s="54"/>
      <c r="E39" s="54"/>
      <c r="F39" s="55"/>
      <c r="G39" s="55"/>
      <c r="H39" s="55"/>
      <c r="I39" s="55"/>
      <c r="J39" s="55"/>
      <c r="K39" s="55"/>
      <c r="L39" s="122"/>
      <c r="M39" s="122"/>
      <c r="N39" s="122"/>
    </row>
    <row r="40" spans="3:14" ht="20.25">
      <c r="C40" s="54"/>
      <c r="D40" s="54"/>
      <c r="E40" s="54"/>
      <c r="F40" s="55"/>
      <c r="G40" s="55"/>
      <c r="H40" s="55"/>
      <c r="I40" s="55"/>
      <c r="J40" s="55"/>
      <c r="K40" s="55"/>
      <c r="L40" s="122"/>
      <c r="M40" s="122"/>
      <c r="N40" s="122"/>
    </row>
    <row r="41" spans="1:218" s="19" customFormat="1" ht="20.25">
      <c r="A41" s="125"/>
      <c r="B41" s="107"/>
      <c r="C41" s="54"/>
      <c r="D41" s="54"/>
      <c r="E41" s="54"/>
      <c r="F41" s="55"/>
      <c r="G41" s="55"/>
      <c r="H41" s="55"/>
      <c r="I41" s="55"/>
      <c r="J41" s="55"/>
      <c r="K41" s="123"/>
      <c r="L41" s="122"/>
      <c r="M41" s="122"/>
      <c r="N41" s="122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</row>
    <row r="42" spans="1:218" s="19" customFormat="1" ht="20.25">
      <c r="A42" s="125"/>
      <c r="B42" s="107"/>
      <c r="C42" s="54"/>
      <c r="D42" s="54"/>
      <c r="E42" s="54"/>
      <c r="F42" s="55"/>
      <c r="G42" s="55"/>
      <c r="H42" s="55"/>
      <c r="I42" s="55"/>
      <c r="J42" s="55"/>
      <c r="K42" s="123"/>
      <c r="L42" s="122"/>
      <c r="M42" s="122"/>
      <c r="N42" s="122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</row>
    <row r="43" spans="3:14" ht="20.25">
      <c r="C43" s="54"/>
      <c r="D43" s="54"/>
      <c r="E43" s="54"/>
      <c r="F43" s="55"/>
      <c r="G43" s="55"/>
      <c r="H43" s="55"/>
      <c r="I43" s="55"/>
      <c r="J43" s="55"/>
      <c r="K43" s="55"/>
      <c r="L43" s="122"/>
      <c r="M43" s="122"/>
      <c r="N43" s="122"/>
    </row>
    <row r="44" spans="3:14" ht="20.25">
      <c r="C44" s="54"/>
      <c r="D44" s="54"/>
      <c r="E44" s="54"/>
      <c r="F44" s="55"/>
      <c r="G44" s="55"/>
      <c r="H44" s="55"/>
      <c r="I44" s="55"/>
      <c r="J44" s="55"/>
      <c r="K44" s="55"/>
      <c r="L44" s="122"/>
      <c r="M44" s="122"/>
      <c r="N44" s="122"/>
    </row>
    <row r="45" spans="3:14" ht="20.25">
      <c r="C45" s="54"/>
      <c r="D45" s="54"/>
      <c r="E45" s="54"/>
      <c r="F45" s="55"/>
      <c r="G45" s="55"/>
      <c r="H45" s="55"/>
      <c r="I45" s="55"/>
      <c r="J45" s="55"/>
      <c r="K45" s="55"/>
      <c r="L45" s="122"/>
      <c r="M45" s="122"/>
      <c r="N45" s="122"/>
    </row>
    <row r="46" spans="3:14" ht="20.25">
      <c r="C46" s="54"/>
      <c r="D46" s="54"/>
      <c r="E46" s="54"/>
      <c r="F46" s="55"/>
      <c r="G46" s="55"/>
      <c r="H46" s="55"/>
      <c r="I46" s="55"/>
      <c r="J46" s="55"/>
      <c r="K46" s="55"/>
      <c r="L46" s="122"/>
      <c r="M46" s="122"/>
      <c r="N46" s="122"/>
    </row>
    <row r="47" spans="3:14" ht="20.25">
      <c r="C47" s="54"/>
      <c r="D47" s="54"/>
      <c r="E47" s="54"/>
      <c r="F47" s="55"/>
      <c r="G47" s="55"/>
      <c r="H47" s="55"/>
      <c r="I47" s="55"/>
      <c r="J47" s="55"/>
      <c r="K47" s="55"/>
      <c r="L47" s="122"/>
      <c r="M47" s="122"/>
      <c r="N47" s="122"/>
    </row>
    <row r="48" spans="3:14" ht="20.25">
      <c r="C48" s="54"/>
      <c r="D48" s="54"/>
      <c r="E48" s="54"/>
      <c r="F48" s="55"/>
      <c r="G48" s="55"/>
      <c r="H48" s="55"/>
      <c r="I48" s="55"/>
      <c r="J48" s="55"/>
      <c r="K48" s="55"/>
      <c r="L48" s="122"/>
      <c r="M48" s="122"/>
      <c r="N48" s="122"/>
    </row>
    <row r="49" spans="3:14" ht="20.25">
      <c r="C49" s="54"/>
      <c r="D49" s="54"/>
      <c r="E49" s="54"/>
      <c r="F49" s="55"/>
      <c r="G49" s="55"/>
      <c r="H49" s="55"/>
      <c r="I49" s="55"/>
      <c r="J49" s="55"/>
      <c r="K49" s="55"/>
      <c r="L49" s="122"/>
      <c r="M49" s="122"/>
      <c r="N49" s="122"/>
    </row>
    <row r="50" spans="3:14" ht="20.25">
      <c r="C50" s="54"/>
      <c r="D50" s="54"/>
      <c r="E50" s="54"/>
      <c r="F50" s="55"/>
      <c r="G50" s="55"/>
      <c r="H50" s="55"/>
      <c r="I50" s="55"/>
      <c r="J50" s="55"/>
      <c r="K50" s="55"/>
      <c r="L50" s="122"/>
      <c r="M50" s="122"/>
      <c r="N50" s="122"/>
    </row>
    <row r="51" spans="3:14" ht="20.25">
      <c r="C51" s="54"/>
      <c r="D51" s="54"/>
      <c r="E51" s="54"/>
      <c r="F51" s="55"/>
      <c r="G51" s="55"/>
      <c r="H51" s="55"/>
      <c r="I51" s="55"/>
      <c r="J51" s="55"/>
      <c r="K51" s="55"/>
      <c r="L51" s="122"/>
      <c r="M51" s="122"/>
      <c r="N51" s="122"/>
    </row>
    <row r="52" spans="3:14" ht="20.25">
      <c r="C52" s="54"/>
      <c r="D52" s="54"/>
      <c r="E52" s="54"/>
      <c r="F52" s="55"/>
      <c r="G52" s="55"/>
      <c r="H52" s="55"/>
      <c r="I52" s="55"/>
      <c r="J52" s="55"/>
      <c r="K52" s="55"/>
      <c r="L52" s="122"/>
      <c r="M52" s="122"/>
      <c r="N52" s="122"/>
    </row>
    <row r="53" spans="3:14" ht="20.25">
      <c r="C53" s="54"/>
      <c r="D53" s="54"/>
      <c r="E53" s="54"/>
      <c r="F53" s="55"/>
      <c r="G53" s="55"/>
      <c r="H53" s="55"/>
      <c r="I53" s="55"/>
      <c r="J53" s="55"/>
      <c r="K53" s="55"/>
      <c r="L53" s="122"/>
      <c r="M53" s="122"/>
      <c r="N53" s="122"/>
    </row>
    <row r="54" spans="3:14" ht="20.25">
      <c r="C54" s="54"/>
      <c r="D54" s="54"/>
      <c r="E54" s="54"/>
      <c r="F54" s="55"/>
      <c r="G54" s="55"/>
      <c r="H54" s="55"/>
      <c r="I54" s="55"/>
      <c r="J54" s="55"/>
      <c r="K54" s="55"/>
      <c r="L54" s="122"/>
      <c r="M54" s="122"/>
      <c r="N54" s="122"/>
    </row>
    <row r="55" spans="3:14" ht="20.25">
      <c r="C55" s="54"/>
      <c r="D55" s="54"/>
      <c r="E55" s="54"/>
      <c r="F55" s="55"/>
      <c r="G55" s="55"/>
      <c r="H55" s="55"/>
      <c r="I55" s="55"/>
      <c r="J55" s="55"/>
      <c r="K55" s="55"/>
      <c r="L55" s="122"/>
      <c r="M55" s="122"/>
      <c r="N55" s="122"/>
    </row>
    <row r="56" spans="3:14" ht="20.25">
      <c r="C56" s="54"/>
      <c r="D56" s="54"/>
      <c r="E56" s="54"/>
      <c r="F56" s="55"/>
      <c r="G56" s="55"/>
      <c r="H56" s="55"/>
      <c r="I56" s="55"/>
      <c r="J56" s="55"/>
      <c r="K56" s="55"/>
      <c r="L56" s="122"/>
      <c r="M56" s="122"/>
      <c r="N56" s="122"/>
    </row>
    <row r="57" spans="3:14" ht="20.25">
      <c r="C57" s="54"/>
      <c r="D57" s="54"/>
      <c r="E57" s="54"/>
      <c r="F57" s="55"/>
      <c r="G57" s="55"/>
      <c r="H57" s="55"/>
      <c r="I57" s="55"/>
      <c r="J57" s="55"/>
      <c r="K57" s="55"/>
      <c r="L57" s="122"/>
      <c r="M57" s="122"/>
      <c r="N57" s="122"/>
    </row>
    <row r="58" spans="3:14" ht="20.25">
      <c r="C58" s="54"/>
      <c r="D58" s="54"/>
      <c r="E58" s="54"/>
      <c r="F58" s="55"/>
      <c r="G58" s="55"/>
      <c r="H58" s="55"/>
      <c r="I58" s="55"/>
      <c r="J58" s="55"/>
      <c r="K58" s="55"/>
      <c r="L58" s="122"/>
      <c r="M58" s="122"/>
      <c r="N58" s="122"/>
    </row>
    <row r="59" spans="3:14" ht="20.25">
      <c r="C59" s="54"/>
      <c r="D59" s="54"/>
      <c r="E59" s="54"/>
      <c r="F59" s="55"/>
      <c r="G59" s="55"/>
      <c r="H59" s="55"/>
      <c r="I59" s="55"/>
      <c r="J59" s="55"/>
      <c r="K59" s="55"/>
      <c r="L59" s="122"/>
      <c r="M59" s="122"/>
      <c r="N59" s="122"/>
    </row>
    <row r="60" spans="3:14" ht="20.25">
      <c r="C60" s="54"/>
      <c r="D60" s="54"/>
      <c r="E60" s="54"/>
      <c r="F60" s="55"/>
      <c r="G60" s="55"/>
      <c r="H60" s="55"/>
      <c r="I60" s="55"/>
      <c r="J60" s="55"/>
      <c r="K60" s="55"/>
      <c r="L60" s="122"/>
      <c r="M60" s="122"/>
      <c r="N60" s="122"/>
    </row>
    <row r="61" spans="3:14" ht="20.25">
      <c r="C61" s="54"/>
      <c r="D61" s="54"/>
      <c r="E61" s="54"/>
      <c r="F61" s="55"/>
      <c r="G61" s="55"/>
      <c r="H61" s="55"/>
      <c r="I61" s="55"/>
      <c r="J61" s="55"/>
      <c r="K61" s="55"/>
      <c r="L61" s="122"/>
      <c r="M61" s="122"/>
      <c r="N61" s="122"/>
    </row>
    <row r="62" spans="3:14" ht="20.25">
      <c r="C62" s="54"/>
      <c r="D62" s="54"/>
      <c r="E62" s="54"/>
      <c r="F62" s="55"/>
      <c r="G62" s="55"/>
      <c r="H62" s="55"/>
      <c r="I62" s="55"/>
      <c r="J62" s="55"/>
      <c r="K62" s="55"/>
      <c r="L62" s="122"/>
      <c r="M62" s="122"/>
      <c r="N62" s="122"/>
    </row>
    <row r="63" spans="3:14" ht="20.25">
      <c r="C63" s="54"/>
      <c r="D63" s="54"/>
      <c r="E63" s="54"/>
      <c r="F63" s="55"/>
      <c r="G63" s="55"/>
      <c r="H63" s="55"/>
      <c r="I63" s="55"/>
      <c r="J63" s="55"/>
      <c r="K63" s="55"/>
      <c r="L63" s="122"/>
      <c r="M63" s="122"/>
      <c r="N63" s="122"/>
    </row>
    <row r="64" spans="3:14" ht="20.25">
      <c r="C64" s="54"/>
      <c r="D64" s="54"/>
      <c r="E64" s="54"/>
      <c r="F64" s="55"/>
      <c r="G64" s="55"/>
      <c r="H64" s="55"/>
      <c r="I64" s="55"/>
      <c r="J64" s="55"/>
      <c r="K64" s="55"/>
      <c r="L64" s="122"/>
      <c r="M64" s="122"/>
      <c r="N64" s="122"/>
    </row>
    <row r="65" spans="3:14" ht="20.25">
      <c r="C65" s="54"/>
      <c r="D65" s="54"/>
      <c r="E65" s="54"/>
      <c r="F65" s="55"/>
      <c r="G65" s="55"/>
      <c r="H65" s="55"/>
      <c r="I65" s="55"/>
      <c r="J65" s="55"/>
      <c r="K65" s="55"/>
      <c r="L65" s="122"/>
      <c r="M65" s="122"/>
      <c r="N65" s="122"/>
    </row>
    <row r="66" spans="3:14" ht="20.25">
      <c r="C66" s="54"/>
      <c r="D66" s="54"/>
      <c r="E66" s="54"/>
      <c r="F66" s="55"/>
      <c r="G66" s="55"/>
      <c r="H66" s="55"/>
      <c r="I66" s="55"/>
      <c r="J66" s="55"/>
      <c r="K66" s="55"/>
      <c r="L66" s="122"/>
      <c r="M66" s="122"/>
      <c r="N66" s="122"/>
    </row>
    <row r="67" spans="3:14" ht="20.25">
      <c r="C67" s="54"/>
      <c r="D67" s="54"/>
      <c r="E67" s="54"/>
      <c r="F67" s="55"/>
      <c r="G67" s="55"/>
      <c r="H67" s="55"/>
      <c r="I67" s="55"/>
      <c r="J67" s="55"/>
      <c r="K67" s="55"/>
      <c r="L67" s="122"/>
      <c r="M67" s="122"/>
      <c r="N67" s="122"/>
    </row>
    <row r="68" spans="3:14" ht="20.25">
      <c r="C68" s="54"/>
      <c r="D68" s="54"/>
      <c r="E68" s="54"/>
      <c r="F68" s="55"/>
      <c r="G68" s="55"/>
      <c r="H68" s="55"/>
      <c r="I68" s="55"/>
      <c r="J68" s="55"/>
      <c r="K68" s="55"/>
      <c r="L68" s="122"/>
      <c r="M68" s="122"/>
      <c r="N68" s="122"/>
    </row>
    <row r="69" spans="3:14" ht="20.25">
      <c r="C69" s="54"/>
      <c r="D69" s="54"/>
      <c r="E69" s="54"/>
      <c r="F69" s="55"/>
      <c r="G69" s="55"/>
      <c r="H69" s="55"/>
      <c r="I69" s="55"/>
      <c r="J69" s="55"/>
      <c r="K69" s="55"/>
      <c r="L69" s="122"/>
      <c r="M69" s="122"/>
      <c r="N69" s="122"/>
    </row>
    <row r="70" spans="3:14" ht="20.25">
      <c r="C70" s="54"/>
      <c r="D70" s="54"/>
      <c r="E70" s="54"/>
      <c r="F70" s="55"/>
      <c r="G70" s="55"/>
      <c r="H70" s="55"/>
      <c r="I70" s="55"/>
      <c r="J70" s="55"/>
      <c r="K70" s="55"/>
      <c r="L70" s="122"/>
      <c r="M70" s="122"/>
      <c r="N70" s="122"/>
    </row>
    <row r="71" spans="3:14" ht="20.25">
      <c r="C71" s="54"/>
      <c r="D71" s="54"/>
      <c r="E71" s="54"/>
      <c r="F71" s="55"/>
      <c r="G71" s="55"/>
      <c r="H71" s="55"/>
      <c r="I71" s="55"/>
      <c r="J71" s="55"/>
      <c r="K71" s="55"/>
      <c r="L71" s="122"/>
      <c r="M71" s="122"/>
      <c r="N71" s="122"/>
    </row>
    <row r="72" spans="3:14" ht="20.25">
      <c r="C72" s="54"/>
      <c r="D72" s="54"/>
      <c r="E72" s="54"/>
      <c r="F72" s="55"/>
      <c r="G72" s="55"/>
      <c r="H72" s="55"/>
      <c r="I72" s="55"/>
      <c r="J72" s="55"/>
      <c r="K72" s="55"/>
      <c r="L72" s="122"/>
      <c r="M72" s="122"/>
      <c r="N72" s="122"/>
    </row>
    <row r="73" spans="3:14" ht="20.25">
      <c r="C73" s="54"/>
      <c r="D73" s="54"/>
      <c r="E73" s="54"/>
      <c r="F73" s="55"/>
      <c r="G73" s="55"/>
      <c r="H73" s="55"/>
      <c r="I73" s="55"/>
      <c r="J73" s="55"/>
      <c r="K73" s="55"/>
      <c r="L73" s="122"/>
      <c r="M73" s="122"/>
      <c r="N73" s="122"/>
    </row>
    <row r="74" spans="3:14" ht="20.25">
      <c r="C74" s="54"/>
      <c r="D74" s="54"/>
      <c r="E74" s="54"/>
      <c r="F74" s="55"/>
      <c r="G74" s="55"/>
      <c r="H74" s="55"/>
      <c r="I74" s="55"/>
      <c r="J74" s="55"/>
      <c r="K74" s="55"/>
      <c r="L74" s="122"/>
      <c r="M74" s="122"/>
      <c r="N74" s="122"/>
    </row>
    <row r="75" spans="3:14" ht="20.25">
      <c r="C75" s="54"/>
      <c r="D75" s="54"/>
      <c r="E75" s="54"/>
      <c r="F75" s="55"/>
      <c r="G75" s="55"/>
      <c r="H75" s="55"/>
      <c r="I75" s="55"/>
      <c r="J75" s="55"/>
      <c r="K75" s="55"/>
      <c r="L75" s="122"/>
      <c r="M75" s="122"/>
      <c r="N75" s="122"/>
    </row>
    <row r="76" spans="3:14" ht="20.25">
      <c r="C76" s="54"/>
      <c r="D76" s="54"/>
      <c r="E76" s="54"/>
      <c r="F76" s="55"/>
      <c r="G76" s="55"/>
      <c r="H76" s="55"/>
      <c r="I76" s="55"/>
      <c r="J76" s="55"/>
      <c r="K76" s="55"/>
      <c r="L76" s="122"/>
      <c r="M76" s="122"/>
      <c r="N76" s="122"/>
    </row>
    <row r="77" spans="3:14" ht="20.25">
      <c r="C77" s="54"/>
      <c r="D77" s="54"/>
      <c r="E77" s="54"/>
      <c r="F77" s="55"/>
      <c r="G77" s="55"/>
      <c r="H77" s="55"/>
      <c r="I77" s="55"/>
      <c r="J77" s="55"/>
      <c r="K77" s="55"/>
      <c r="L77" s="122"/>
      <c r="M77" s="122"/>
      <c r="N77" s="122"/>
    </row>
    <row r="78" spans="3:14" ht="20.25">
      <c r="C78" s="54"/>
      <c r="D78" s="54"/>
      <c r="E78" s="54"/>
      <c r="F78" s="55"/>
      <c r="G78" s="55"/>
      <c r="H78" s="55"/>
      <c r="I78" s="55"/>
      <c r="J78" s="55"/>
      <c r="K78" s="55"/>
      <c r="L78" s="122"/>
      <c r="M78" s="122"/>
      <c r="N78" s="122"/>
    </row>
    <row r="79" spans="3:14" ht="20.25">
      <c r="C79" s="54"/>
      <c r="D79" s="54"/>
      <c r="E79" s="54"/>
      <c r="F79" s="55"/>
      <c r="G79" s="55"/>
      <c r="H79" s="55"/>
      <c r="I79" s="55"/>
      <c r="J79" s="55"/>
      <c r="K79" s="55"/>
      <c r="L79" s="122"/>
      <c r="M79" s="122"/>
      <c r="N79" s="122"/>
    </row>
    <row r="80" spans="3:14" ht="20.25">
      <c r="C80" s="54"/>
      <c r="D80" s="54"/>
      <c r="E80" s="54"/>
      <c r="F80" s="55"/>
      <c r="G80" s="55"/>
      <c r="H80" s="55"/>
      <c r="I80" s="55"/>
      <c r="J80" s="55"/>
      <c r="K80" s="55"/>
      <c r="L80" s="122"/>
      <c r="M80" s="122"/>
      <c r="N80" s="122"/>
    </row>
    <row r="81" spans="3:14" ht="20.25">
      <c r="C81" s="54"/>
      <c r="D81" s="54"/>
      <c r="E81" s="54"/>
      <c r="F81" s="55"/>
      <c r="G81" s="55"/>
      <c r="H81" s="55"/>
      <c r="I81" s="55"/>
      <c r="J81" s="55"/>
      <c r="K81" s="55"/>
      <c r="L81" s="122"/>
      <c r="M81" s="122"/>
      <c r="N81" s="122"/>
    </row>
    <row r="82" spans="3:14" ht="20.25">
      <c r="C82" s="54"/>
      <c r="D82" s="54"/>
      <c r="E82" s="54"/>
      <c r="F82" s="55"/>
      <c r="G82" s="55"/>
      <c r="H82" s="55"/>
      <c r="I82" s="55"/>
      <c r="J82" s="55"/>
      <c r="K82" s="55"/>
      <c r="L82" s="122"/>
      <c r="M82" s="122"/>
      <c r="N82" s="122"/>
    </row>
    <row r="83" spans="3:14" ht="20.25">
      <c r="C83" s="54"/>
      <c r="D83" s="54"/>
      <c r="E83" s="54"/>
      <c r="F83" s="55"/>
      <c r="G83" s="55"/>
      <c r="H83" s="55"/>
      <c r="I83" s="55"/>
      <c r="J83" s="55"/>
      <c r="K83" s="55"/>
      <c r="L83" s="122"/>
      <c r="M83" s="122"/>
      <c r="N83" s="122"/>
    </row>
    <row r="84" spans="3:14" ht="20.25">
      <c r="C84" s="54"/>
      <c r="D84" s="54"/>
      <c r="E84" s="54"/>
      <c r="F84" s="55"/>
      <c r="G84" s="55"/>
      <c r="H84" s="55"/>
      <c r="I84" s="55"/>
      <c r="J84" s="55"/>
      <c r="K84" s="55"/>
      <c r="L84" s="122"/>
      <c r="M84" s="122"/>
      <c r="N84" s="122"/>
    </row>
    <row r="85" spans="3:14" ht="20.25">
      <c r="C85" s="54"/>
      <c r="D85" s="54"/>
      <c r="E85" s="54"/>
      <c r="F85" s="55"/>
      <c r="G85" s="55"/>
      <c r="H85" s="55"/>
      <c r="I85" s="55"/>
      <c r="J85" s="55"/>
      <c r="K85" s="55"/>
      <c r="L85" s="122"/>
      <c r="M85" s="122"/>
      <c r="N85" s="122"/>
    </row>
    <row r="86" spans="3:14" ht="20.25">
      <c r="C86" s="54"/>
      <c r="D86" s="54"/>
      <c r="E86" s="54"/>
      <c r="F86" s="55"/>
      <c r="G86" s="55"/>
      <c r="H86" s="55"/>
      <c r="I86" s="55"/>
      <c r="J86" s="55"/>
      <c r="K86" s="55"/>
      <c r="L86" s="122"/>
      <c r="M86" s="122"/>
      <c r="N86" s="122"/>
    </row>
    <row r="87" spans="3:14" ht="20.25">
      <c r="C87" s="54"/>
      <c r="D87" s="54"/>
      <c r="E87" s="54"/>
      <c r="F87" s="55"/>
      <c r="G87" s="55"/>
      <c r="H87" s="55"/>
      <c r="I87" s="55"/>
      <c r="J87" s="55"/>
      <c r="K87" s="55"/>
      <c r="L87" s="122"/>
      <c r="M87" s="122"/>
      <c r="N87" s="122"/>
    </row>
    <row r="88" spans="3:14" ht="20.25">
      <c r="C88" s="54"/>
      <c r="D88" s="54"/>
      <c r="E88" s="54"/>
      <c r="F88" s="55"/>
      <c r="G88" s="55"/>
      <c r="H88" s="55"/>
      <c r="I88" s="55"/>
      <c r="J88" s="55"/>
      <c r="K88" s="55"/>
      <c r="L88" s="122"/>
      <c r="M88" s="122"/>
      <c r="N88" s="122"/>
    </row>
    <row r="89" spans="3:14" ht="20.25">
      <c r="C89" s="54"/>
      <c r="D89" s="54"/>
      <c r="E89" s="54"/>
      <c r="F89" s="55"/>
      <c r="G89" s="55"/>
      <c r="H89" s="55"/>
      <c r="I89" s="55"/>
      <c r="J89" s="55"/>
      <c r="K89" s="55"/>
      <c r="L89" s="122"/>
      <c r="M89" s="122"/>
      <c r="N89" s="122"/>
    </row>
    <row r="90" spans="3:14" ht="20.25">
      <c r="C90" s="54"/>
      <c r="D90" s="54"/>
      <c r="E90" s="54"/>
      <c r="F90" s="55"/>
      <c r="G90" s="55"/>
      <c r="H90" s="55"/>
      <c r="I90" s="55"/>
      <c r="J90" s="55"/>
      <c r="K90" s="55"/>
      <c r="L90" s="122"/>
      <c r="M90" s="122"/>
      <c r="N90" s="122"/>
    </row>
    <row r="91" spans="3:14" ht="20.25">
      <c r="C91" s="54"/>
      <c r="D91" s="54"/>
      <c r="E91" s="54"/>
      <c r="F91" s="55"/>
      <c r="G91" s="55"/>
      <c r="H91" s="55"/>
      <c r="I91" s="55"/>
      <c r="J91" s="55"/>
      <c r="K91" s="55"/>
      <c r="L91" s="122"/>
      <c r="M91" s="122"/>
      <c r="N91" s="122"/>
    </row>
    <row r="92" spans="3:14" ht="20.25">
      <c r="C92" s="54"/>
      <c r="D92" s="54"/>
      <c r="E92" s="54"/>
      <c r="F92" s="55"/>
      <c r="G92" s="55"/>
      <c r="H92" s="55"/>
      <c r="I92" s="55"/>
      <c r="J92" s="55"/>
      <c r="K92" s="55"/>
      <c r="L92" s="122"/>
      <c r="M92" s="122"/>
      <c r="N92" s="122"/>
    </row>
    <row r="93" spans="3:14" ht="20.25">
      <c r="C93" s="54"/>
      <c r="D93" s="54"/>
      <c r="E93" s="54"/>
      <c r="F93" s="55"/>
      <c r="G93" s="55"/>
      <c r="H93" s="55"/>
      <c r="I93" s="55"/>
      <c r="J93" s="55"/>
      <c r="K93" s="55"/>
      <c r="L93" s="122"/>
      <c r="M93" s="122"/>
      <c r="N93" s="122"/>
    </row>
    <row r="94" spans="3:14" ht="20.25">
      <c r="C94" s="54"/>
      <c r="D94" s="54"/>
      <c r="E94" s="54"/>
      <c r="F94" s="55"/>
      <c r="G94" s="55"/>
      <c r="H94" s="55"/>
      <c r="I94" s="55"/>
      <c r="J94" s="55"/>
      <c r="K94" s="55"/>
      <c r="L94" s="122"/>
      <c r="M94" s="122"/>
      <c r="N94" s="122"/>
    </row>
    <row r="95" spans="3:14" ht="20.25">
      <c r="C95" s="54"/>
      <c r="D95" s="54"/>
      <c r="E95" s="54"/>
      <c r="F95" s="55"/>
      <c r="G95" s="55"/>
      <c r="H95" s="55"/>
      <c r="I95" s="55"/>
      <c r="J95" s="55"/>
      <c r="K95" s="55"/>
      <c r="L95" s="122"/>
      <c r="M95" s="122"/>
      <c r="N95" s="122"/>
    </row>
    <row r="96" spans="3:14" ht="20.25">
      <c r="C96" s="54"/>
      <c r="D96" s="54"/>
      <c r="E96" s="54"/>
      <c r="F96" s="55"/>
      <c r="G96" s="55"/>
      <c r="H96" s="55"/>
      <c r="I96" s="55"/>
      <c r="J96" s="55"/>
      <c r="K96" s="55"/>
      <c r="L96" s="122"/>
      <c r="M96" s="122"/>
      <c r="N96" s="122"/>
    </row>
    <row r="97" spans="3:14" ht="20.25">
      <c r="C97" s="54"/>
      <c r="D97" s="54"/>
      <c r="E97" s="54"/>
      <c r="F97" s="55"/>
      <c r="G97" s="55"/>
      <c r="H97" s="55"/>
      <c r="I97" s="55"/>
      <c r="J97" s="55"/>
      <c r="K97" s="55"/>
      <c r="L97" s="122"/>
      <c r="M97" s="122"/>
      <c r="N97" s="122"/>
    </row>
    <row r="98" spans="3:14" ht="20.25">
      <c r="C98" s="54"/>
      <c r="D98" s="54"/>
      <c r="E98" s="54"/>
      <c r="F98" s="55"/>
      <c r="G98" s="55"/>
      <c r="H98" s="55"/>
      <c r="I98" s="55"/>
      <c r="J98" s="55"/>
      <c r="K98" s="55"/>
      <c r="L98" s="122"/>
      <c r="M98" s="122"/>
      <c r="N98" s="122"/>
    </row>
    <row r="99" spans="3:14" ht="20.25">
      <c r="C99" s="54"/>
      <c r="D99" s="54"/>
      <c r="E99" s="54"/>
      <c r="F99" s="55"/>
      <c r="G99" s="55"/>
      <c r="H99" s="55"/>
      <c r="I99" s="55"/>
      <c r="J99" s="55"/>
      <c r="K99" s="55"/>
      <c r="L99" s="122"/>
      <c r="M99" s="122"/>
      <c r="N99" s="122"/>
    </row>
    <row r="100" spans="3:14" ht="20.25">
      <c r="C100" s="54"/>
      <c r="D100" s="54"/>
      <c r="E100" s="54"/>
      <c r="F100" s="55"/>
      <c r="G100" s="55"/>
      <c r="H100" s="55"/>
      <c r="I100" s="55"/>
      <c r="J100" s="55"/>
      <c r="K100" s="55"/>
      <c r="L100" s="122"/>
      <c r="M100" s="122"/>
      <c r="N100" s="122"/>
    </row>
    <row r="101" spans="3:14" ht="20.25">
      <c r="C101" s="54"/>
      <c r="D101" s="54"/>
      <c r="E101" s="54"/>
      <c r="F101" s="55"/>
      <c r="G101" s="55"/>
      <c r="H101" s="55"/>
      <c r="I101" s="55"/>
      <c r="J101" s="55"/>
      <c r="K101" s="55"/>
      <c r="L101" s="122"/>
      <c r="M101" s="122"/>
      <c r="N101" s="122"/>
    </row>
    <row r="102" spans="3:14" ht="20.25">
      <c r="C102" s="54"/>
      <c r="D102" s="54"/>
      <c r="E102" s="54"/>
      <c r="F102" s="55"/>
      <c r="G102" s="55"/>
      <c r="H102" s="55"/>
      <c r="I102" s="55"/>
      <c r="J102" s="55"/>
      <c r="K102" s="55"/>
      <c r="L102" s="122"/>
      <c r="M102" s="122"/>
      <c r="N102" s="122"/>
    </row>
    <row r="103" spans="3:14" ht="20.25">
      <c r="C103" s="54"/>
      <c r="D103" s="54"/>
      <c r="E103" s="54"/>
      <c r="F103" s="55"/>
      <c r="G103" s="55"/>
      <c r="H103" s="55"/>
      <c r="I103" s="55"/>
      <c r="J103" s="55"/>
      <c r="K103" s="55"/>
      <c r="L103" s="122"/>
      <c r="M103" s="122"/>
      <c r="N103" s="122"/>
    </row>
    <row r="104" spans="3:14" ht="20.25">
      <c r="C104" s="54"/>
      <c r="D104" s="54"/>
      <c r="E104" s="54"/>
      <c r="F104" s="55"/>
      <c r="G104" s="55"/>
      <c r="H104" s="55"/>
      <c r="I104" s="55"/>
      <c r="J104" s="55"/>
      <c r="K104" s="55"/>
      <c r="L104" s="122"/>
      <c r="M104" s="122"/>
      <c r="N104" s="122"/>
    </row>
    <row r="105" spans="3:14" ht="20.25">
      <c r="C105" s="54"/>
      <c r="D105" s="54"/>
      <c r="E105" s="54"/>
      <c r="F105" s="55"/>
      <c r="G105" s="55"/>
      <c r="H105" s="55"/>
      <c r="I105" s="55"/>
      <c r="J105" s="55"/>
      <c r="K105" s="55"/>
      <c r="L105" s="122"/>
      <c r="M105" s="122"/>
      <c r="N105" s="122"/>
    </row>
  </sheetData>
  <sheetProtection password="DFCA" sheet="1"/>
  <mergeCells count="21">
    <mergeCell ref="A5:N5"/>
    <mergeCell ref="B7:N7"/>
    <mergeCell ref="A8:B10"/>
    <mergeCell ref="G9:G10"/>
    <mergeCell ref="J9:J10"/>
    <mergeCell ref="A11:B11"/>
    <mergeCell ref="C1:N1"/>
    <mergeCell ref="C2:N2"/>
    <mergeCell ref="M9:M10"/>
    <mergeCell ref="K8:N8"/>
    <mergeCell ref="A4:N4"/>
    <mergeCell ref="H9:H10"/>
    <mergeCell ref="F9:F10"/>
    <mergeCell ref="E8:E10"/>
    <mergeCell ref="C8:C10"/>
    <mergeCell ref="A6:N6"/>
    <mergeCell ref="L22:M22"/>
    <mergeCell ref="A19:B19"/>
    <mergeCell ref="D8:D10"/>
    <mergeCell ref="A13:B13"/>
    <mergeCell ref="I9:I10"/>
  </mergeCells>
  <conditionalFormatting sqref="M11:M21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3" operator="between" stopIfTrue="1">
      <formula>2</formula>
      <formula>2.9999</formula>
    </cfRule>
    <cfRule type="cellIs" priority="15" dxfId="4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0" r:id="rId2"/>
  <headerFooter alignWithMargins="0">
    <oddFooter>&amp;C&amp;"TH NiramitIT๙,ธรรมดา"&amp;16&amp;P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zoomScalePageLayoutView="0" workbookViewId="0" topLeftCell="A1">
      <selection activeCell="D3" sqref="D3"/>
    </sheetView>
  </sheetViews>
  <sheetFormatPr defaultColWidth="7.8515625" defaultRowHeight="15"/>
  <cols>
    <col min="1" max="1" width="11.28125" style="162" customWidth="1"/>
    <col min="2" max="2" width="8.140625" style="162" customWidth="1"/>
    <col min="3" max="3" width="3.140625" style="162" customWidth="1"/>
    <col min="4" max="4" width="74.421875" style="162" customWidth="1"/>
    <col min="5" max="5" width="14.28125" style="162" customWidth="1"/>
    <col min="6" max="8" width="9.57421875" style="162" customWidth="1"/>
    <col min="9" max="9" width="10.00390625" style="162" customWidth="1"/>
    <col min="10" max="16384" width="7.8515625" style="162" customWidth="1"/>
  </cols>
  <sheetData>
    <row r="1" spans="1:8" s="167" customFormat="1" ht="45" customHeight="1">
      <c r="A1" s="163" t="s">
        <v>28</v>
      </c>
      <c r="B1" s="164">
        <v>2.1</v>
      </c>
      <c r="C1" s="165" t="s">
        <v>0</v>
      </c>
      <c r="D1" s="446" t="s">
        <v>72</v>
      </c>
      <c r="E1" s="446"/>
      <c r="F1" s="446"/>
      <c r="G1" s="446"/>
      <c r="H1" s="446"/>
    </row>
    <row r="2" spans="1:6" s="167" customFormat="1" ht="24.75" customHeight="1">
      <c r="A2" s="163" t="s">
        <v>1</v>
      </c>
      <c r="B2" s="168"/>
      <c r="C2" s="165" t="s">
        <v>0</v>
      </c>
      <c r="D2" s="240">
        <v>15</v>
      </c>
      <c r="E2" s="168"/>
      <c r="F2" s="168"/>
    </row>
    <row r="3" spans="1:9" s="167" customFormat="1" ht="24.75" customHeight="1">
      <c r="A3" s="163" t="s">
        <v>2</v>
      </c>
      <c r="B3" s="168"/>
      <c r="C3" s="165" t="s">
        <v>0</v>
      </c>
      <c r="D3" s="169">
        <f>IF(E5=1,"N/A",IF(COUNTBLANK(E9:E13)=5,0,F13))</f>
        <v>0</v>
      </c>
      <c r="E3" s="168"/>
      <c r="F3" s="168"/>
      <c r="G3" s="168"/>
      <c r="I3" s="170"/>
    </row>
    <row r="4" spans="1:7" s="167" customFormat="1" ht="24.75" customHeight="1">
      <c r="A4" s="171" t="s">
        <v>3</v>
      </c>
      <c r="B4" s="168"/>
      <c r="C4" s="165" t="s">
        <v>0</v>
      </c>
      <c r="D4" s="172" t="str">
        <f>IF(D5&gt;=4.5,"ดีมาก",IF(D5&gt;=3.5,"ดี",IF(D5&gt;=2.5,"ปานกลาง",IF(D5&gt;=1.5,"ต่ำ","ต่ำมาก"))))</f>
        <v>ต่ำมาก</v>
      </c>
      <c r="E4" s="168"/>
      <c r="F4" s="168"/>
      <c r="G4" s="168"/>
    </row>
    <row r="5" spans="1:9" s="167" customFormat="1" ht="24.75" customHeight="1">
      <c r="A5" s="171" t="s">
        <v>4</v>
      </c>
      <c r="B5" s="168"/>
      <c r="C5" s="165" t="s">
        <v>0</v>
      </c>
      <c r="D5" s="169">
        <f>IF(E5=1,1,D3)</f>
        <v>0</v>
      </c>
      <c r="E5" s="173"/>
      <c r="F5" s="447" t="s">
        <v>5</v>
      </c>
      <c r="G5" s="448"/>
      <c r="H5" s="448"/>
      <c r="I5" s="448"/>
    </row>
    <row r="6" spans="1:9" s="167" customFormat="1" ht="18.75">
      <c r="A6" s="171"/>
      <c r="D6" s="174"/>
      <c r="E6" s="175"/>
      <c r="I6" s="176"/>
    </row>
    <row r="7" spans="2:9" s="167" customFormat="1" ht="26.25" customHeight="1">
      <c r="B7" s="449" t="s">
        <v>11</v>
      </c>
      <c r="C7" s="449"/>
      <c r="D7" s="241" t="s">
        <v>12</v>
      </c>
      <c r="E7" s="241" t="s">
        <v>2</v>
      </c>
      <c r="F7" s="168"/>
      <c r="I7" s="242"/>
    </row>
    <row r="8" spans="2:9" s="177" customFormat="1" ht="41.25" customHeight="1">
      <c r="B8" s="450">
        <v>1</v>
      </c>
      <c r="C8" s="451"/>
      <c r="D8" s="228" t="s">
        <v>73</v>
      </c>
      <c r="E8" s="229"/>
      <c r="F8" s="452" t="s">
        <v>74</v>
      </c>
      <c r="G8" s="453"/>
      <c r="H8" s="453"/>
      <c r="I8" s="243"/>
    </row>
    <row r="9" spans="2:9" s="177" customFormat="1" ht="26.25" customHeight="1">
      <c r="B9" s="454">
        <v>2</v>
      </c>
      <c r="C9" s="455"/>
      <c r="D9" s="231" t="s">
        <v>13</v>
      </c>
      <c r="E9" s="232"/>
      <c r="F9" s="452"/>
      <c r="G9" s="453"/>
      <c r="H9" s="453"/>
      <c r="I9" s="243"/>
    </row>
    <row r="10" spans="2:9" s="167" customFormat="1" ht="45" customHeight="1">
      <c r="B10" s="450">
        <v>3</v>
      </c>
      <c r="C10" s="451"/>
      <c r="D10" s="228" t="s">
        <v>75</v>
      </c>
      <c r="E10" s="229"/>
      <c r="F10" s="458" t="s">
        <v>74</v>
      </c>
      <c r="G10" s="459"/>
      <c r="H10" s="459"/>
      <c r="I10" s="178"/>
    </row>
    <row r="11" spans="2:9" s="177" customFormat="1" ht="27" customHeight="1">
      <c r="B11" s="454">
        <v>4</v>
      </c>
      <c r="C11" s="455"/>
      <c r="D11" s="231" t="s">
        <v>13</v>
      </c>
      <c r="E11" s="232"/>
      <c r="F11" s="452"/>
      <c r="G11" s="453"/>
      <c r="H11" s="453"/>
      <c r="I11" s="243"/>
    </row>
    <row r="12" spans="2:9" s="177" customFormat="1" ht="63" customHeight="1">
      <c r="B12" s="450">
        <v>5</v>
      </c>
      <c r="C12" s="451"/>
      <c r="D12" s="228" t="s">
        <v>76</v>
      </c>
      <c r="E12" s="234"/>
      <c r="F12" s="452" t="s">
        <v>74</v>
      </c>
      <c r="G12" s="453"/>
      <c r="H12" s="453"/>
      <c r="I12" s="243"/>
    </row>
    <row r="13" spans="2:9" ht="18.75" hidden="1">
      <c r="B13" s="179"/>
      <c r="C13" s="179"/>
      <c r="D13" s="179"/>
      <c r="E13" s="180">
        <f>SUM(E8:E12)</f>
        <v>0</v>
      </c>
      <c r="F13" s="177">
        <f>IF(AND(E8=1,E10=0,E12=0),1,IF(AND(E8=1,E10=1,E12=0),3,IF(AND(E8=1,E10=1,E12=1),5,0)))</f>
        <v>0</v>
      </c>
      <c r="G13" s="179"/>
      <c r="H13" s="179"/>
      <c r="I13" s="179"/>
    </row>
    <row r="14" spans="1:256" s="168" customFormat="1" ht="24" customHeight="1">
      <c r="A14" s="181"/>
      <c r="B14" s="185" t="s">
        <v>64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DW14" s="181"/>
      <c r="DX14" s="181"/>
      <c r="DY14" s="181"/>
      <c r="DZ14" s="181"/>
      <c r="EA14" s="181"/>
      <c r="EB14" s="181"/>
      <c r="EC14" s="181"/>
      <c r="ED14" s="181"/>
      <c r="EE14" s="181"/>
      <c r="EF14" s="181"/>
      <c r="EG14" s="181"/>
      <c r="EH14" s="181"/>
      <c r="EI14" s="181"/>
      <c r="EJ14" s="181"/>
      <c r="EK14" s="181"/>
      <c r="EL14" s="181"/>
      <c r="EM14" s="181"/>
      <c r="EN14" s="181"/>
      <c r="EO14" s="181"/>
      <c r="EP14" s="181"/>
      <c r="EQ14" s="181"/>
      <c r="ER14" s="181"/>
      <c r="ES14" s="181"/>
      <c r="ET14" s="181"/>
      <c r="EU14" s="181"/>
      <c r="EV14" s="181"/>
      <c r="EW14" s="181"/>
      <c r="EX14" s="181"/>
      <c r="EY14" s="181"/>
      <c r="EZ14" s="181"/>
      <c r="FA14" s="181"/>
      <c r="FB14" s="181"/>
      <c r="FC14" s="181"/>
      <c r="FD14" s="181"/>
      <c r="FE14" s="181"/>
      <c r="FF14" s="181"/>
      <c r="FG14" s="181"/>
      <c r="FH14" s="181"/>
      <c r="FI14" s="181"/>
      <c r="FJ14" s="181"/>
      <c r="FK14" s="181"/>
      <c r="FL14" s="181"/>
      <c r="FM14" s="181"/>
      <c r="FN14" s="181"/>
      <c r="FO14" s="181"/>
      <c r="FP14" s="181"/>
      <c r="FQ14" s="181"/>
      <c r="FR14" s="181"/>
      <c r="FS14" s="181"/>
      <c r="FT14" s="181"/>
      <c r="FU14" s="181"/>
      <c r="FV14" s="181"/>
      <c r="FW14" s="181"/>
      <c r="FX14" s="181"/>
      <c r="FY14" s="181"/>
      <c r="FZ14" s="181"/>
      <c r="GA14" s="181"/>
      <c r="GB14" s="181"/>
      <c r="GC14" s="181"/>
      <c r="GD14" s="181"/>
      <c r="GE14" s="181"/>
      <c r="GF14" s="181"/>
      <c r="GG14" s="181"/>
      <c r="GH14" s="181"/>
      <c r="GI14" s="181"/>
      <c r="GJ14" s="181"/>
      <c r="GK14" s="181"/>
      <c r="GL14" s="181"/>
      <c r="GM14" s="181"/>
      <c r="GN14" s="181"/>
      <c r="GO14" s="181"/>
      <c r="GP14" s="181"/>
      <c r="GQ14" s="181"/>
      <c r="GR14" s="181"/>
      <c r="GS14" s="181"/>
      <c r="GT14" s="181"/>
      <c r="GU14" s="181"/>
      <c r="GV14" s="181"/>
      <c r="GW14" s="181"/>
      <c r="GX14" s="181"/>
      <c r="GY14" s="181"/>
      <c r="GZ14" s="181"/>
      <c r="HA14" s="181"/>
      <c r="HB14" s="181"/>
      <c r="HC14" s="181"/>
      <c r="HD14" s="181"/>
      <c r="HE14" s="181"/>
      <c r="HF14" s="181"/>
      <c r="HG14" s="181"/>
      <c r="HH14" s="181"/>
      <c r="HI14" s="181"/>
      <c r="HJ14" s="181"/>
      <c r="HK14" s="181"/>
      <c r="HL14" s="181"/>
      <c r="HM14" s="181"/>
      <c r="HN14" s="181"/>
      <c r="HO14" s="181"/>
      <c r="HP14" s="181"/>
      <c r="HQ14" s="181"/>
      <c r="HR14" s="181"/>
      <c r="HS14" s="181"/>
      <c r="HT14" s="181"/>
      <c r="HU14" s="181"/>
      <c r="HV14" s="181"/>
      <c r="HW14" s="181"/>
      <c r="HX14" s="181"/>
      <c r="HY14" s="181"/>
      <c r="HZ14" s="181"/>
      <c r="IA14" s="181"/>
      <c r="IB14" s="181"/>
      <c r="IC14" s="181"/>
      <c r="ID14" s="181"/>
      <c r="IE14" s="181"/>
      <c r="IF14" s="181"/>
      <c r="IG14" s="181"/>
      <c r="IH14" s="181"/>
      <c r="II14" s="181"/>
      <c r="IJ14" s="181"/>
      <c r="IK14" s="181"/>
      <c r="IL14" s="181"/>
      <c r="IM14" s="181"/>
      <c r="IN14" s="181"/>
      <c r="IO14" s="181"/>
      <c r="IP14" s="181"/>
      <c r="IQ14" s="181"/>
      <c r="IR14" s="181"/>
      <c r="IS14" s="181"/>
      <c r="IT14" s="181"/>
      <c r="IU14" s="181"/>
      <c r="IV14" s="181"/>
    </row>
    <row r="15" spans="2:9" ht="18.75">
      <c r="B15" s="179"/>
      <c r="C15" s="179"/>
      <c r="D15" s="179"/>
      <c r="E15" s="179"/>
      <c r="F15" s="179"/>
      <c r="G15" s="179"/>
      <c r="H15" s="179"/>
      <c r="I15" s="179"/>
    </row>
    <row r="16" spans="2:4" ht="18.75">
      <c r="B16" s="182" t="s">
        <v>26</v>
      </c>
      <c r="D16" s="183"/>
    </row>
    <row r="17" spans="2:8" ht="18.75">
      <c r="B17" s="456"/>
      <c r="C17" s="456"/>
      <c r="D17" s="456"/>
      <c r="E17" s="456"/>
      <c r="F17" s="456"/>
      <c r="G17" s="456"/>
      <c r="H17" s="456"/>
    </row>
    <row r="18" spans="2:8" ht="18.75">
      <c r="B18" s="456"/>
      <c r="C18" s="456"/>
      <c r="D18" s="456"/>
      <c r="E18" s="456"/>
      <c r="F18" s="456"/>
      <c r="G18" s="456"/>
      <c r="H18" s="456"/>
    </row>
    <row r="19" spans="2:8" ht="18.75">
      <c r="B19" s="456"/>
      <c r="C19" s="456"/>
      <c r="D19" s="456"/>
      <c r="E19" s="456"/>
      <c r="F19" s="456"/>
      <c r="G19" s="456"/>
      <c r="H19" s="456"/>
    </row>
    <row r="20" spans="2:8" ht="18.75">
      <c r="B20" s="456"/>
      <c r="C20" s="456"/>
      <c r="D20" s="456"/>
      <c r="E20" s="456"/>
      <c r="F20" s="456"/>
      <c r="G20" s="456"/>
      <c r="H20" s="456"/>
    </row>
    <row r="21" spans="2:8" ht="18.75">
      <c r="B21" s="456"/>
      <c r="C21" s="456"/>
      <c r="D21" s="456"/>
      <c r="E21" s="456"/>
      <c r="F21" s="456"/>
      <c r="G21" s="456"/>
      <c r="H21" s="456"/>
    </row>
    <row r="22" spans="2:8" ht="18.75">
      <c r="B22" s="456"/>
      <c r="C22" s="456"/>
      <c r="D22" s="456"/>
      <c r="E22" s="456"/>
      <c r="F22" s="456"/>
      <c r="G22" s="456"/>
      <c r="H22" s="456"/>
    </row>
    <row r="23" spans="2:8" ht="18.75">
      <c r="B23" s="456"/>
      <c r="C23" s="456"/>
      <c r="D23" s="456"/>
      <c r="E23" s="456"/>
      <c r="F23" s="456"/>
      <c r="G23" s="456"/>
      <c r="H23" s="456"/>
    </row>
    <row r="24" spans="2:9" ht="18.75">
      <c r="B24" s="457" t="s">
        <v>77</v>
      </c>
      <c r="C24" s="457"/>
      <c r="D24" s="457"/>
      <c r="E24" s="457"/>
      <c r="F24" s="457"/>
      <c r="G24" s="457"/>
      <c r="H24" s="457"/>
      <c r="I24" s="184"/>
    </row>
    <row r="25" spans="2:9" ht="18.75">
      <c r="B25" s="182"/>
      <c r="C25" s="182"/>
      <c r="D25" s="182"/>
      <c r="E25" s="182"/>
      <c r="F25" s="182"/>
      <c r="G25" s="182"/>
      <c r="H25" s="182"/>
      <c r="I25" s="184"/>
    </row>
    <row r="26" spans="2:9" ht="18.75">
      <c r="B26" s="182" t="s">
        <v>25</v>
      </c>
      <c r="C26" s="179"/>
      <c r="D26" s="179"/>
      <c r="E26" s="179"/>
      <c r="F26" s="179"/>
      <c r="G26" s="179"/>
      <c r="H26" s="179"/>
      <c r="I26" s="179"/>
    </row>
    <row r="27" spans="2:8" ht="18.75">
      <c r="B27" s="456"/>
      <c r="C27" s="456"/>
      <c r="D27" s="456"/>
      <c r="E27" s="456"/>
      <c r="F27" s="456"/>
      <c r="G27" s="456"/>
      <c r="H27" s="456"/>
    </row>
    <row r="28" spans="2:8" ht="18.75">
      <c r="B28" s="456"/>
      <c r="C28" s="456"/>
      <c r="D28" s="456"/>
      <c r="E28" s="456"/>
      <c r="F28" s="456"/>
      <c r="G28" s="456"/>
      <c r="H28" s="456"/>
    </row>
    <row r="29" spans="2:8" ht="18.75">
      <c r="B29" s="456"/>
      <c r="C29" s="456"/>
      <c r="D29" s="456"/>
      <c r="E29" s="456"/>
      <c r="F29" s="456"/>
      <c r="G29" s="456"/>
      <c r="H29" s="456"/>
    </row>
    <row r="30" spans="2:8" ht="18.75">
      <c r="B30" s="456"/>
      <c r="C30" s="456"/>
      <c r="D30" s="456"/>
      <c r="E30" s="456"/>
      <c r="F30" s="456"/>
      <c r="G30" s="456"/>
      <c r="H30" s="456"/>
    </row>
    <row r="31" spans="2:8" ht="18.75">
      <c r="B31" s="456"/>
      <c r="C31" s="456"/>
      <c r="D31" s="456"/>
      <c r="E31" s="456"/>
      <c r="F31" s="456"/>
      <c r="G31" s="456"/>
      <c r="H31" s="456"/>
    </row>
    <row r="32" spans="2:8" ht="18.75">
      <c r="B32" s="456"/>
      <c r="C32" s="456"/>
      <c r="D32" s="456"/>
      <c r="E32" s="456"/>
      <c r="F32" s="456"/>
      <c r="G32" s="456"/>
      <c r="H32" s="456"/>
    </row>
    <row r="33" spans="2:8" ht="18.75">
      <c r="B33" s="456"/>
      <c r="C33" s="456"/>
      <c r="D33" s="456"/>
      <c r="E33" s="456"/>
      <c r="F33" s="456"/>
      <c r="G33" s="456"/>
      <c r="H33" s="456"/>
    </row>
    <row r="34" spans="2:9" ht="18.75">
      <c r="B34" s="457" t="s">
        <v>77</v>
      </c>
      <c r="C34" s="457"/>
      <c r="D34" s="457"/>
      <c r="E34" s="457"/>
      <c r="F34" s="457"/>
      <c r="G34" s="457"/>
      <c r="H34" s="184"/>
      <c r="I34" s="184"/>
    </row>
  </sheetData>
  <sheetProtection password="DFCA" sheet="1"/>
  <mergeCells count="17">
    <mergeCell ref="B17:H23"/>
    <mergeCell ref="B24:H24"/>
    <mergeCell ref="B27:H33"/>
    <mergeCell ref="B34:G34"/>
    <mergeCell ref="B10:C10"/>
    <mergeCell ref="F10:H10"/>
    <mergeCell ref="B11:C11"/>
    <mergeCell ref="F11:H11"/>
    <mergeCell ref="B12:C12"/>
    <mergeCell ref="F12:H12"/>
    <mergeCell ref="D1:H1"/>
    <mergeCell ref="F5:I5"/>
    <mergeCell ref="B7:C7"/>
    <mergeCell ref="B8:C8"/>
    <mergeCell ref="F8:H8"/>
    <mergeCell ref="B9:C9"/>
    <mergeCell ref="F9:H9"/>
  </mergeCells>
  <printOptions/>
  <pageMargins left="0.33" right="0.22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&amp;R&amp;P</oddFooter>
  </headerFooter>
  <rowBreaks count="1" manualBreakCount="1">
    <brk id="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3"/>
  <sheetViews>
    <sheetView zoomScaleSheetLayoutView="80" zoomScalePageLayoutView="0" workbookViewId="0" topLeftCell="A1">
      <selection activeCell="D4" sqref="D4"/>
    </sheetView>
  </sheetViews>
  <sheetFormatPr defaultColWidth="11.140625" defaultRowHeight="15"/>
  <cols>
    <col min="1" max="2" width="11.7109375" style="93" customWidth="1"/>
    <col min="3" max="3" width="3.140625" style="93" customWidth="1"/>
    <col min="4" max="4" width="11.28125" style="93" customWidth="1"/>
    <col min="5" max="8" width="10.7109375" style="93" customWidth="1"/>
    <col min="9" max="9" width="11.7109375" style="93" customWidth="1"/>
    <col min="10" max="12" width="14.8515625" style="93" customWidth="1"/>
    <col min="13" max="13" width="4.00390625" style="93" bestFit="1" customWidth="1"/>
    <col min="14" max="14" width="14.28125" style="93" customWidth="1"/>
    <col min="15" max="15" width="11.140625" style="93" customWidth="1"/>
    <col min="16" max="16" width="11.57421875" style="93" customWidth="1"/>
    <col min="17" max="17" width="13.00390625" style="93" customWidth="1"/>
    <col min="18" max="18" width="16.421875" style="93" customWidth="1"/>
    <col min="19" max="19" width="10.8515625" style="93" customWidth="1"/>
    <col min="20" max="20" width="11.140625" style="93" customWidth="1"/>
    <col min="21" max="255" width="7.00390625" style="93" customWidth="1"/>
    <col min="256" max="16384" width="11.140625" style="93" customWidth="1"/>
  </cols>
  <sheetData>
    <row r="1" spans="1:12" s="59" customFormat="1" ht="24.75" customHeight="1">
      <c r="A1" s="78" t="s">
        <v>29</v>
      </c>
      <c r="B1" s="79">
        <v>3.4</v>
      </c>
      <c r="C1" s="65" t="s">
        <v>0</v>
      </c>
      <c r="D1" s="521" t="s">
        <v>78</v>
      </c>
      <c r="E1" s="522"/>
      <c r="F1" s="522"/>
      <c r="G1" s="522"/>
      <c r="H1" s="522"/>
      <c r="I1" s="522"/>
      <c r="J1" s="522"/>
      <c r="K1" s="522"/>
      <c r="L1" s="80"/>
    </row>
    <row r="2" spans="1:12" s="59" customFormat="1" ht="24.75" customHeight="1">
      <c r="A2" s="78" t="s">
        <v>1</v>
      </c>
      <c r="B2" s="81"/>
      <c r="C2" s="65" t="s">
        <v>0</v>
      </c>
      <c r="D2" s="199">
        <v>5</v>
      </c>
      <c r="E2" s="82"/>
      <c r="F2" s="82"/>
      <c r="G2" s="82"/>
      <c r="H2" s="82"/>
      <c r="I2" s="82"/>
      <c r="J2" s="82"/>
      <c r="K2" s="248"/>
      <c r="L2" s="93"/>
    </row>
    <row r="3" spans="1:11" s="59" customFormat="1" ht="24.75" customHeight="1">
      <c r="A3" s="78" t="s">
        <v>2</v>
      </c>
      <c r="B3" s="81"/>
      <c r="C3" s="65" t="s">
        <v>0</v>
      </c>
      <c r="D3" s="67" t="e">
        <f>IF(E5=1,"N/A",L13)</f>
        <v>#DIV/0!</v>
      </c>
      <c r="E3" s="82"/>
      <c r="F3" s="82"/>
      <c r="G3" s="82"/>
      <c r="H3" s="82"/>
      <c r="I3" s="82"/>
      <c r="J3" s="70"/>
      <c r="K3" s="82"/>
    </row>
    <row r="4" spans="1:11" s="59" customFormat="1" ht="24.75" customHeight="1">
      <c r="A4" s="58" t="s">
        <v>3</v>
      </c>
      <c r="B4" s="81"/>
      <c r="C4" s="65" t="s">
        <v>0</v>
      </c>
      <c r="D4" s="83" t="e">
        <f>IF(D5="N/A","N/A",IF(D5&gt;=4.5,"ดีมาก",IF(D5&gt;=3.5,"ดี",IF(D5&gt;=2.5,"ปานกลาง",IF(D5&gt;=1.5,"ต่ำ","ต่ำมาก")))))</f>
        <v>#DIV/0!</v>
      </c>
      <c r="E4" s="82"/>
      <c r="F4" s="82"/>
      <c r="G4" s="82"/>
      <c r="H4" s="82"/>
      <c r="I4" s="82"/>
      <c r="J4" s="82"/>
      <c r="K4" s="82"/>
    </row>
    <row r="5" spans="1:6" s="59" customFormat="1" ht="24.75" customHeight="1">
      <c r="A5" s="66" t="s">
        <v>4</v>
      </c>
      <c r="B5" s="84"/>
      <c r="C5" s="65" t="s">
        <v>0</v>
      </c>
      <c r="D5" s="67" t="e">
        <f>IF(E5=1,1,L13)</f>
        <v>#DIV/0!</v>
      </c>
      <c r="E5" s="7"/>
      <c r="F5" s="12" t="s">
        <v>5</v>
      </c>
    </row>
    <row r="6" spans="1:6" s="59" customFormat="1" ht="22.5" customHeight="1">
      <c r="A6" s="6"/>
      <c r="C6" s="2"/>
      <c r="D6" s="5"/>
      <c r="F6" s="12"/>
    </row>
    <row r="7" spans="1:256" s="87" customFormat="1" ht="24.75" customHeight="1">
      <c r="A7" s="85"/>
      <c r="B7" s="86"/>
      <c r="C7" s="2"/>
      <c r="D7" s="523" t="s">
        <v>6</v>
      </c>
      <c r="E7" s="524"/>
      <c r="F7" s="524"/>
      <c r="G7" s="524"/>
      <c r="H7" s="524"/>
      <c r="I7" s="525"/>
      <c r="J7" s="85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</row>
    <row r="8" spans="1:256" s="87" customFormat="1" ht="24.75" customHeight="1">
      <c r="A8" s="85"/>
      <c r="B8" s="526" t="s">
        <v>7</v>
      </c>
      <c r="C8" s="526"/>
      <c r="D8" s="88" t="s">
        <v>9</v>
      </c>
      <c r="E8" s="88">
        <v>1</v>
      </c>
      <c r="F8" s="88">
        <v>2</v>
      </c>
      <c r="G8" s="88">
        <v>3</v>
      </c>
      <c r="H8" s="88">
        <v>4</v>
      </c>
      <c r="I8" s="88">
        <v>5</v>
      </c>
      <c r="J8" s="387" t="s">
        <v>2</v>
      </c>
      <c r="K8" s="527" t="s">
        <v>8</v>
      </c>
      <c r="L8" s="528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</row>
    <row r="9" spans="1:12" s="87" customFormat="1" ht="24.75" customHeight="1">
      <c r="A9" s="85"/>
      <c r="B9" s="529" t="s">
        <v>79</v>
      </c>
      <c r="C9" s="530"/>
      <c r="D9" s="64">
        <v>50</v>
      </c>
      <c r="E9" s="63">
        <v>50</v>
      </c>
      <c r="F9" s="63">
        <v>60</v>
      </c>
      <c r="G9" s="63">
        <v>70</v>
      </c>
      <c r="H9" s="63">
        <v>80</v>
      </c>
      <c r="I9" s="63">
        <v>90</v>
      </c>
      <c r="J9" s="249" t="e">
        <f>J20</f>
        <v>#DIV/0!</v>
      </c>
      <c r="K9" s="250" t="e">
        <f>IF(J9&gt;=I9,5,IF(J9&gt;=H9,4+((J9-H9)/(I9-H9)),IF(J9&gt;=G9,3+((J9-G9)/(H9-G9)),IF(J9&gt;=F9,2+((J9-F9)/(G9-F9)),IF(J9&gt;=E9,1+((J9-E9)/(F9-E9)),1)))))</f>
        <v>#DIV/0!</v>
      </c>
      <c r="L9" s="251" t="e">
        <f>K9*D9/100</f>
        <v>#DIV/0!</v>
      </c>
    </row>
    <row r="10" spans="1:15" s="87" customFormat="1" ht="24.75" customHeight="1">
      <c r="A10" s="85"/>
      <c r="B10" s="531" t="s">
        <v>80</v>
      </c>
      <c r="C10" s="531"/>
      <c r="D10" s="252">
        <f>D11+D12</f>
        <v>50</v>
      </c>
      <c r="E10" s="253">
        <v>50</v>
      </c>
      <c r="F10" s="253">
        <v>60</v>
      </c>
      <c r="G10" s="253">
        <v>70</v>
      </c>
      <c r="H10" s="253">
        <v>80</v>
      </c>
      <c r="I10" s="253">
        <v>90</v>
      </c>
      <c r="J10" s="392" t="e">
        <f>SUM(J11:J12)</f>
        <v>#DIV/0!</v>
      </c>
      <c r="K10" s="254" t="e">
        <f>IF(J10&gt;=I10,5,IF(J10&gt;=H10,4+((J10-H10)/(I10-H10)),IF(J10&gt;=G10,3+((J10-G10)/(H10-G10)),IF(J10&gt;=F10,2+((J10-F10)/(G10-F10)),IF(J10&gt;=E10,1+((J10-E10)/(F10-E10)),1)))))</f>
        <v>#DIV/0!</v>
      </c>
      <c r="L10" s="255" t="e">
        <f>K10*D10/100</f>
        <v>#DIV/0!</v>
      </c>
      <c r="N10" s="256">
        <f>1.2692*100/50</f>
        <v>2.5384</v>
      </c>
      <c r="O10" s="257" t="e">
        <f>L11+L12</f>
        <v>#DIV/0!</v>
      </c>
    </row>
    <row r="11" spans="1:12" s="87" customFormat="1" ht="24.75" customHeight="1">
      <c r="A11" s="85"/>
      <c r="B11" s="515" t="s">
        <v>56</v>
      </c>
      <c r="C11" s="516"/>
      <c r="D11" s="258">
        <v>25</v>
      </c>
      <c r="E11" s="259">
        <v>50</v>
      </c>
      <c r="F11" s="259">
        <v>60</v>
      </c>
      <c r="G11" s="259">
        <v>70</v>
      </c>
      <c r="H11" s="259">
        <v>80</v>
      </c>
      <c r="I11" s="259">
        <v>90</v>
      </c>
      <c r="J11" s="260" t="e">
        <f>R47</f>
        <v>#DIV/0!</v>
      </c>
      <c r="K11" s="261" t="e">
        <f>IF(J11&gt;=I11,5,IF(J11&gt;=H11,4+((J11-H11)/(I11-H11)),IF(J11&gt;=G11,3+((J11-G11)/(H11-G11)),IF(J11&gt;=F11,2+((J11-F11)/(G11-F11)),IF(J11&gt;=E11,1+((J11-E11)/(F11-E11)),1)))))</f>
        <v>#DIV/0!</v>
      </c>
      <c r="L11" s="262" t="e">
        <f>K11*D11/100</f>
        <v>#DIV/0!</v>
      </c>
    </row>
    <row r="12" spans="1:12" s="87" customFormat="1" ht="24.75" customHeight="1">
      <c r="A12" s="85"/>
      <c r="B12" s="517" t="s">
        <v>57</v>
      </c>
      <c r="C12" s="518"/>
      <c r="D12" s="263">
        <v>25</v>
      </c>
      <c r="E12" s="264">
        <v>50</v>
      </c>
      <c r="F12" s="264">
        <v>60</v>
      </c>
      <c r="G12" s="264">
        <v>70</v>
      </c>
      <c r="H12" s="264">
        <v>80</v>
      </c>
      <c r="I12" s="264">
        <v>90</v>
      </c>
      <c r="J12" s="265" t="e">
        <f>R55</f>
        <v>#DIV/0!</v>
      </c>
      <c r="K12" s="266" t="e">
        <f>IF(J12&gt;=I12,5,IF(J12&gt;=H12,4+((J12-H12)/(I12-H12)),IF(J12&gt;=G12,3+((J12-G12)/(H12-G12)),IF(J12&gt;=F12,2+((J12-F12)/(G12-F12)),IF(J12&gt;=E12,1+((J12-E12)/(F12-E12)),1)))))</f>
        <v>#DIV/0!</v>
      </c>
      <c r="L12" s="267" t="e">
        <f>K12*D12/100</f>
        <v>#DIV/0!</v>
      </c>
    </row>
    <row r="13" spans="1:12" s="87" customFormat="1" ht="24.75" customHeight="1">
      <c r="A13" s="85"/>
      <c r="C13" s="2"/>
      <c r="D13" s="90">
        <f>SUM(D9,D11,D12)</f>
        <v>100</v>
      </c>
      <c r="E13" s="11"/>
      <c r="F13" s="11"/>
      <c r="G13" s="11"/>
      <c r="H13" s="11"/>
      <c r="I13" s="11"/>
      <c r="J13" s="156"/>
      <c r="K13" s="91"/>
      <c r="L13" s="92" t="e">
        <f>SUM(L9:L10)</f>
        <v>#DIV/0!</v>
      </c>
    </row>
    <row r="14" spans="1:256" s="87" customFormat="1" ht="24.75" customHeight="1">
      <c r="A14" s="8"/>
      <c r="B14" s="93"/>
      <c r="C14" s="56"/>
      <c r="D14" s="77"/>
      <c r="E14" s="94"/>
      <c r="F14" s="9"/>
      <c r="G14" s="9"/>
      <c r="H14" s="9"/>
      <c r="I14" s="9"/>
      <c r="J14" s="9"/>
      <c r="K14" s="9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  <c r="IQ14" s="93"/>
      <c r="IR14" s="93"/>
      <c r="IS14" s="93"/>
      <c r="IT14" s="93"/>
      <c r="IU14" s="93"/>
      <c r="IV14" s="93"/>
    </row>
    <row r="15" ht="20.25"/>
    <row r="16" spans="1:256" s="87" customFormat="1" ht="52.5" customHeight="1">
      <c r="A16" s="519" t="s">
        <v>81</v>
      </c>
      <c r="B16" s="520"/>
      <c r="C16" s="494" t="s">
        <v>82</v>
      </c>
      <c r="D16" s="494"/>
      <c r="E16" s="494"/>
      <c r="F16" s="494"/>
      <c r="G16" s="494"/>
      <c r="H16" s="494"/>
      <c r="I16" s="494"/>
      <c r="J16" s="494"/>
      <c r="K16" s="494"/>
      <c r="L16" s="494"/>
      <c r="M16" s="76"/>
      <c r="N16" s="93" t="s">
        <v>60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20.2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  <c r="IR17" s="96"/>
      <c r="IS17" s="96"/>
      <c r="IT17" s="96"/>
      <c r="IU17" s="96"/>
      <c r="IV17" s="96"/>
    </row>
    <row r="18" spans="1:256" s="3" customFormat="1" ht="53.25" customHeight="1">
      <c r="A18" s="97"/>
      <c r="B18" s="97"/>
      <c r="C18" s="97"/>
      <c r="D18" s="512" t="s">
        <v>83</v>
      </c>
      <c r="E18" s="513"/>
      <c r="F18" s="513"/>
      <c r="G18" s="513"/>
      <c r="H18" s="513"/>
      <c r="I18" s="514"/>
      <c r="J18" s="268">
        <f>K18+L18</f>
        <v>0</v>
      </c>
      <c r="K18" s="269">
        <f>B24+M24</f>
        <v>0</v>
      </c>
      <c r="L18" s="270">
        <f>B33+M33</f>
        <v>0</v>
      </c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  <c r="IR18" s="97"/>
      <c r="IS18" s="97"/>
      <c r="IT18" s="97"/>
      <c r="IU18" s="97"/>
      <c r="IV18" s="97"/>
    </row>
    <row r="19" spans="1:256" s="96" customFormat="1" ht="53.25" customHeight="1">
      <c r="A19" s="97"/>
      <c r="B19" s="97"/>
      <c r="C19" s="97"/>
      <c r="D19" s="512" t="s">
        <v>70</v>
      </c>
      <c r="E19" s="513"/>
      <c r="F19" s="513"/>
      <c r="G19" s="513"/>
      <c r="H19" s="513"/>
      <c r="I19" s="514"/>
      <c r="J19" s="268">
        <f>K19+L19</f>
        <v>0</v>
      </c>
      <c r="K19" s="269">
        <f>M28+W24</f>
        <v>0</v>
      </c>
      <c r="L19" s="270">
        <f>M36+W33</f>
        <v>0</v>
      </c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  <c r="IR19" s="97"/>
      <c r="IS19" s="97"/>
      <c r="IT19" s="97"/>
      <c r="IU19" s="97"/>
      <c r="IV19" s="97"/>
    </row>
    <row r="20" spans="4:11" s="97" customFormat="1" ht="62.25" customHeight="1">
      <c r="D20" s="512" t="s">
        <v>84</v>
      </c>
      <c r="E20" s="513"/>
      <c r="F20" s="513"/>
      <c r="G20" s="513"/>
      <c r="H20" s="513"/>
      <c r="I20" s="514"/>
      <c r="J20" s="391" t="e">
        <f>J19*100/J18</f>
        <v>#DIV/0!</v>
      </c>
      <c r="K20" s="75"/>
    </row>
    <row r="21" spans="1:256" s="97" customFormat="1" ht="23.25" customHeight="1">
      <c r="A21" s="98"/>
      <c r="B21" s="98"/>
      <c r="C21" s="98"/>
      <c r="D21" s="71"/>
      <c r="E21" s="71"/>
      <c r="F21" s="71"/>
      <c r="G21" s="71"/>
      <c r="H21" s="71"/>
      <c r="I21" s="71"/>
      <c r="J21" s="99"/>
      <c r="K21" s="271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  <c r="ID21" s="98"/>
      <c r="IE21" s="98"/>
      <c r="IF21" s="98"/>
      <c r="IG21" s="98"/>
      <c r="IH21" s="98"/>
      <c r="II21" s="98"/>
      <c r="IJ21" s="98"/>
      <c r="IK21" s="98"/>
      <c r="IL21" s="98"/>
      <c r="IM21" s="98"/>
      <c r="IN21" s="98"/>
      <c r="IO21" s="98"/>
      <c r="IP21" s="98"/>
      <c r="IQ21" s="98"/>
      <c r="IR21" s="98"/>
      <c r="IS21" s="98"/>
      <c r="IT21" s="98"/>
      <c r="IU21" s="98"/>
      <c r="IV21" s="98"/>
    </row>
    <row r="22" spans="1:256" s="97" customFormat="1" ht="30" customHeight="1">
      <c r="A22" s="98"/>
      <c r="B22" s="98"/>
      <c r="C22" s="504" t="s">
        <v>65</v>
      </c>
      <c r="D22" s="505"/>
      <c r="E22" s="505"/>
      <c r="F22" s="505"/>
      <c r="G22" s="505"/>
      <c r="H22" s="505"/>
      <c r="I22" s="505"/>
      <c r="J22" s="506"/>
      <c r="K22" s="271"/>
      <c r="L22" s="98"/>
      <c r="M22" s="98"/>
      <c r="N22" s="504" t="s">
        <v>66</v>
      </c>
      <c r="O22" s="505"/>
      <c r="P22" s="505"/>
      <c r="Q22" s="505"/>
      <c r="R22" s="505"/>
      <c r="S22" s="505"/>
      <c r="T22" s="506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  <c r="IR22" s="98"/>
      <c r="IS22" s="98"/>
      <c r="IT22" s="98"/>
      <c r="IU22" s="98"/>
      <c r="IV22" s="98"/>
    </row>
    <row r="23" spans="1:256" s="97" customFormat="1" ht="48.75" customHeight="1">
      <c r="A23" s="507" t="s">
        <v>67</v>
      </c>
      <c r="B23" s="508"/>
      <c r="C23" s="509" t="s">
        <v>40</v>
      </c>
      <c r="D23" s="510"/>
      <c r="E23" s="498" t="s">
        <v>47</v>
      </c>
      <c r="F23" s="499"/>
      <c r="G23" s="502" t="s">
        <v>42</v>
      </c>
      <c r="H23" s="503"/>
      <c r="I23" s="502" t="s">
        <v>43</v>
      </c>
      <c r="J23" s="503"/>
      <c r="K23" s="271"/>
      <c r="L23" s="98"/>
      <c r="M23" s="98"/>
      <c r="N23" s="389" t="s">
        <v>40</v>
      </c>
      <c r="O23" s="498" t="s">
        <v>47</v>
      </c>
      <c r="P23" s="499"/>
      <c r="Q23" s="500" t="s">
        <v>41</v>
      </c>
      <c r="R23" s="501"/>
      <c r="S23" s="502" t="s">
        <v>43</v>
      </c>
      <c r="T23" s="503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  <c r="IR23" s="98"/>
      <c r="IS23" s="98"/>
      <c r="IT23" s="98"/>
      <c r="IU23" s="98"/>
      <c r="IV23" s="98"/>
    </row>
    <row r="24" spans="2:24" s="98" customFormat="1" ht="30" customHeight="1">
      <c r="B24" s="272">
        <f>COUNT(C24:D28)</f>
        <v>0</v>
      </c>
      <c r="C24" s="470"/>
      <c r="D24" s="471"/>
      <c r="E24" s="472"/>
      <c r="F24" s="474"/>
      <c r="G24" s="472"/>
      <c r="H24" s="474"/>
      <c r="I24" s="465">
        <f>DATEDIF(E24,G24,"d")</f>
        <v>0</v>
      </c>
      <c r="J24" s="466"/>
      <c r="K24" s="393"/>
      <c r="L24" s="394"/>
      <c r="M24" s="272">
        <f>COUNT(N24:N29)</f>
        <v>0</v>
      </c>
      <c r="N24" s="388"/>
      <c r="O24" s="472"/>
      <c r="P24" s="474"/>
      <c r="Q24" s="472"/>
      <c r="R24" s="474"/>
      <c r="S24" s="465">
        <f aca="true" t="shared" si="0" ref="S24:S29">DATEDIF(O24,Q24,"d")</f>
        <v>0</v>
      </c>
      <c r="T24" s="466"/>
      <c r="U24" s="203">
        <f>COUNTIF(S24:T29,"=0")</f>
        <v>6</v>
      </c>
      <c r="V24" s="202">
        <f>COUNTIF(S24:T29,"&lt;=30")</f>
        <v>6</v>
      </c>
      <c r="W24" s="202">
        <f>V24-U24</f>
        <v>0</v>
      </c>
      <c r="X24" s="202"/>
    </row>
    <row r="25" spans="2:24" s="98" customFormat="1" ht="30" customHeight="1">
      <c r="B25" s="6"/>
      <c r="C25" s="470"/>
      <c r="D25" s="471"/>
      <c r="E25" s="472"/>
      <c r="F25" s="474"/>
      <c r="G25" s="472"/>
      <c r="H25" s="474"/>
      <c r="I25" s="465">
        <f>DATEDIF(E25,G25,"d")</f>
        <v>0</v>
      </c>
      <c r="J25" s="466"/>
      <c r="K25" s="393"/>
      <c r="L25" s="394"/>
      <c r="M25" s="202"/>
      <c r="N25" s="388"/>
      <c r="O25" s="472"/>
      <c r="P25" s="474"/>
      <c r="Q25" s="472"/>
      <c r="R25" s="474"/>
      <c r="S25" s="465">
        <f t="shared" si="0"/>
        <v>0</v>
      </c>
      <c r="T25" s="466"/>
      <c r="U25" s="202"/>
      <c r="V25" s="202"/>
      <c r="W25" s="202"/>
      <c r="X25" s="202"/>
    </row>
    <row r="26" spans="2:24" s="98" customFormat="1" ht="30" customHeight="1">
      <c r="B26" s="6"/>
      <c r="C26" s="470"/>
      <c r="D26" s="471"/>
      <c r="E26" s="472"/>
      <c r="F26" s="474"/>
      <c r="G26" s="472"/>
      <c r="H26" s="474"/>
      <c r="I26" s="465">
        <f>DATEDIF(E26,G26,"d")</f>
        <v>0</v>
      </c>
      <c r="J26" s="466"/>
      <c r="K26" s="393"/>
      <c r="L26" s="394"/>
      <c r="M26" s="202"/>
      <c r="N26" s="388"/>
      <c r="O26" s="472"/>
      <c r="P26" s="474"/>
      <c r="Q26" s="472"/>
      <c r="R26" s="474"/>
      <c r="S26" s="465">
        <f t="shared" si="0"/>
        <v>0</v>
      </c>
      <c r="T26" s="466"/>
      <c r="U26" s="202"/>
      <c r="V26" s="202"/>
      <c r="W26" s="202"/>
      <c r="X26" s="202"/>
    </row>
    <row r="27" spans="1:256" s="60" customFormat="1" ht="30" customHeight="1">
      <c r="A27" s="98"/>
      <c r="B27" s="6"/>
      <c r="C27" s="470"/>
      <c r="D27" s="471"/>
      <c r="E27" s="472"/>
      <c r="F27" s="474"/>
      <c r="G27" s="472"/>
      <c r="H27" s="474"/>
      <c r="I27" s="465">
        <f>DATEDIF(E27,G27,"d")</f>
        <v>0</v>
      </c>
      <c r="J27" s="466"/>
      <c r="K27" s="393"/>
      <c r="L27" s="394"/>
      <c r="M27" s="202"/>
      <c r="N27" s="388"/>
      <c r="O27" s="472"/>
      <c r="P27" s="474"/>
      <c r="Q27" s="472"/>
      <c r="R27" s="474"/>
      <c r="S27" s="465">
        <f t="shared" si="0"/>
        <v>0</v>
      </c>
      <c r="T27" s="466"/>
      <c r="U27" s="202"/>
      <c r="V27" s="202"/>
      <c r="W27" s="202"/>
      <c r="X27" s="202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  <c r="IR27" s="98"/>
      <c r="IS27" s="98"/>
      <c r="IT27" s="98"/>
      <c r="IU27" s="98"/>
      <c r="IV27" s="98"/>
    </row>
    <row r="28" spans="1:256" s="3" customFormat="1" ht="30" customHeight="1">
      <c r="A28" s="98"/>
      <c r="C28" s="463"/>
      <c r="D28" s="463"/>
      <c r="E28" s="464"/>
      <c r="F28" s="464"/>
      <c r="G28" s="464"/>
      <c r="H28" s="464"/>
      <c r="I28" s="511">
        <f>DATEDIF(E28,G28,"d")</f>
        <v>0</v>
      </c>
      <c r="J28" s="511"/>
      <c r="K28" s="203">
        <f>COUNTIF(I24:J28,"=0")</f>
        <v>5</v>
      </c>
      <c r="L28" s="202">
        <f>COUNTIF(I24:J28,"&lt;=30")</f>
        <v>5</v>
      </c>
      <c r="M28" s="202">
        <f>L28-K28</f>
        <v>0</v>
      </c>
      <c r="N28" s="388"/>
      <c r="O28" s="472"/>
      <c r="P28" s="474"/>
      <c r="Q28" s="472"/>
      <c r="R28" s="474"/>
      <c r="S28" s="465">
        <f t="shared" si="0"/>
        <v>0</v>
      </c>
      <c r="T28" s="466"/>
      <c r="U28" s="202"/>
      <c r="V28" s="202"/>
      <c r="W28" s="202"/>
      <c r="X28" s="202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  <c r="IE28" s="98"/>
      <c r="IF28" s="98"/>
      <c r="IG28" s="98"/>
      <c r="IH28" s="98"/>
      <c r="II28" s="98"/>
      <c r="IJ28" s="98"/>
      <c r="IK28" s="98"/>
      <c r="IL28" s="98"/>
      <c r="IM28" s="98"/>
      <c r="IN28" s="98"/>
      <c r="IO28" s="98"/>
      <c r="IP28" s="98"/>
      <c r="IQ28" s="98"/>
      <c r="IR28" s="98"/>
      <c r="IS28" s="98"/>
      <c r="IT28" s="98"/>
      <c r="IU28" s="98"/>
      <c r="IV28" s="98"/>
    </row>
    <row r="29" spans="1:256" s="3" customFormat="1" ht="30" customHeight="1">
      <c r="A29" s="98"/>
      <c r="B29" s="6"/>
      <c r="C29" s="101" t="s">
        <v>77</v>
      </c>
      <c r="D29" s="100"/>
      <c r="E29" s="395"/>
      <c r="F29" s="395"/>
      <c r="G29" s="395"/>
      <c r="H29" s="395"/>
      <c r="I29" s="273"/>
      <c r="J29" s="273"/>
      <c r="K29" s="396"/>
      <c r="L29" s="394"/>
      <c r="M29" s="98"/>
      <c r="N29" s="388"/>
      <c r="O29" s="472"/>
      <c r="P29" s="474"/>
      <c r="Q29" s="472"/>
      <c r="R29" s="474"/>
      <c r="S29" s="465">
        <f t="shared" si="0"/>
        <v>0</v>
      </c>
      <c r="T29" s="466"/>
      <c r="U29" s="202"/>
      <c r="V29" s="202"/>
      <c r="W29" s="202"/>
      <c r="X29" s="202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  <c r="IO29" s="98"/>
      <c r="IP29" s="98"/>
      <c r="IQ29" s="98"/>
      <c r="IR29" s="98"/>
      <c r="IS29" s="98"/>
      <c r="IT29" s="98"/>
      <c r="IU29" s="98"/>
      <c r="IV29" s="98"/>
    </row>
    <row r="30" spans="1:256" s="103" customFormat="1" ht="20.25">
      <c r="A30" s="62"/>
      <c r="B30" s="102"/>
      <c r="C30" s="100"/>
      <c r="D30" s="101"/>
      <c r="E30" s="72"/>
      <c r="F30" s="72"/>
      <c r="G30" s="72"/>
      <c r="H30" s="72"/>
      <c r="I30" s="72"/>
      <c r="J30" s="72"/>
      <c r="K30" s="99"/>
      <c r="L30" s="99"/>
      <c r="M30" s="99"/>
      <c r="N30" s="62"/>
      <c r="O30" s="62"/>
      <c r="P30" s="62"/>
      <c r="Q30" s="98"/>
      <c r="R30" s="98"/>
      <c r="S30" s="98"/>
      <c r="T30" s="98"/>
      <c r="U30" s="202"/>
      <c r="V30" s="202"/>
      <c r="W30" s="202"/>
      <c r="X30" s="202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98"/>
      <c r="GP30" s="98"/>
      <c r="GQ30" s="98"/>
      <c r="GR30" s="98"/>
      <c r="GS30" s="98"/>
      <c r="GT30" s="98"/>
      <c r="GU30" s="98"/>
      <c r="GV30" s="98"/>
      <c r="GW30" s="98"/>
      <c r="GX30" s="98"/>
      <c r="GY30" s="98"/>
      <c r="GZ30" s="98"/>
      <c r="HA30" s="98"/>
      <c r="HB30" s="98"/>
      <c r="HC30" s="98"/>
      <c r="HD30" s="98"/>
      <c r="HE30" s="98"/>
      <c r="HF30" s="98"/>
      <c r="HG30" s="98"/>
      <c r="HH30" s="98"/>
      <c r="HI30" s="98"/>
      <c r="HJ30" s="98"/>
      <c r="HK30" s="98"/>
      <c r="HL30" s="98"/>
      <c r="HM30" s="98"/>
      <c r="HN30" s="98"/>
      <c r="HO30" s="98"/>
      <c r="HP30" s="98"/>
      <c r="HQ30" s="98"/>
      <c r="HR30" s="98"/>
      <c r="HS30" s="98"/>
      <c r="HT30" s="98"/>
      <c r="HU30" s="98"/>
      <c r="HV30" s="98"/>
      <c r="HW30" s="98"/>
      <c r="HX30" s="98"/>
      <c r="HY30" s="98"/>
      <c r="HZ30" s="98"/>
      <c r="IA30" s="98"/>
      <c r="IB30" s="98"/>
      <c r="IC30" s="98"/>
      <c r="ID30" s="98"/>
      <c r="IE30" s="98"/>
      <c r="IF30" s="98"/>
      <c r="IG30" s="98"/>
      <c r="IH30" s="98"/>
      <c r="II30" s="98"/>
      <c r="IJ30" s="98"/>
      <c r="IK30" s="98"/>
      <c r="IL30" s="98"/>
      <c r="IM30" s="98"/>
      <c r="IN30" s="98"/>
      <c r="IO30" s="98"/>
      <c r="IP30" s="98"/>
      <c r="IQ30" s="98"/>
      <c r="IR30" s="98"/>
      <c r="IS30" s="98"/>
      <c r="IT30" s="98"/>
      <c r="IU30" s="98"/>
      <c r="IV30" s="98"/>
    </row>
    <row r="31" spans="1:256" s="97" customFormat="1" ht="30" customHeight="1">
      <c r="A31" s="98"/>
      <c r="B31" s="98"/>
      <c r="C31" s="504" t="s">
        <v>65</v>
      </c>
      <c r="D31" s="505"/>
      <c r="E31" s="505"/>
      <c r="F31" s="505"/>
      <c r="G31" s="505"/>
      <c r="H31" s="505"/>
      <c r="I31" s="505"/>
      <c r="J31" s="506"/>
      <c r="K31" s="271"/>
      <c r="L31" s="98"/>
      <c r="M31" s="98"/>
      <c r="N31" s="504" t="s">
        <v>66</v>
      </c>
      <c r="O31" s="505"/>
      <c r="P31" s="505"/>
      <c r="Q31" s="505"/>
      <c r="R31" s="505"/>
      <c r="S31" s="505"/>
      <c r="T31" s="506"/>
      <c r="U31" s="202"/>
      <c r="V31" s="202"/>
      <c r="W31" s="202"/>
      <c r="X31" s="202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/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/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98"/>
      <c r="ID31" s="98"/>
      <c r="IE31" s="98"/>
      <c r="IF31" s="98"/>
      <c r="IG31" s="98"/>
      <c r="IH31" s="98"/>
      <c r="II31" s="98"/>
      <c r="IJ31" s="98"/>
      <c r="IK31" s="98"/>
      <c r="IL31" s="98"/>
      <c r="IM31" s="98"/>
      <c r="IN31" s="98"/>
      <c r="IO31" s="98"/>
      <c r="IP31" s="98"/>
      <c r="IQ31" s="98"/>
      <c r="IR31" s="98"/>
      <c r="IS31" s="98"/>
      <c r="IT31" s="98"/>
      <c r="IU31" s="98"/>
      <c r="IV31" s="98"/>
    </row>
    <row r="32" spans="1:256" s="97" customFormat="1" ht="48.75" customHeight="1">
      <c r="A32" s="507" t="s">
        <v>68</v>
      </c>
      <c r="B32" s="508"/>
      <c r="C32" s="509" t="s">
        <v>40</v>
      </c>
      <c r="D32" s="510"/>
      <c r="E32" s="498" t="s">
        <v>47</v>
      </c>
      <c r="F32" s="499"/>
      <c r="G32" s="502" t="s">
        <v>42</v>
      </c>
      <c r="H32" s="503"/>
      <c r="I32" s="502" t="s">
        <v>43</v>
      </c>
      <c r="J32" s="503"/>
      <c r="K32" s="271"/>
      <c r="L32" s="98"/>
      <c r="M32" s="98"/>
      <c r="N32" s="389" t="s">
        <v>40</v>
      </c>
      <c r="O32" s="498" t="s">
        <v>47</v>
      </c>
      <c r="P32" s="499"/>
      <c r="Q32" s="500" t="s">
        <v>41</v>
      </c>
      <c r="R32" s="501"/>
      <c r="S32" s="502" t="s">
        <v>43</v>
      </c>
      <c r="T32" s="503"/>
      <c r="U32" s="202"/>
      <c r="V32" s="202"/>
      <c r="W32" s="202"/>
      <c r="X32" s="202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/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/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98"/>
      <c r="ID32" s="98"/>
      <c r="IE32" s="98"/>
      <c r="IF32" s="98"/>
      <c r="IG32" s="98"/>
      <c r="IH32" s="98"/>
      <c r="II32" s="98"/>
      <c r="IJ32" s="98"/>
      <c r="IK32" s="98"/>
      <c r="IL32" s="98"/>
      <c r="IM32" s="98"/>
      <c r="IN32" s="98"/>
      <c r="IO32" s="98"/>
      <c r="IP32" s="98"/>
      <c r="IQ32" s="98"/>
      <c r="IR32" s="98"/>
      <c r="IS32" s="98"/>
      <c r="IT32" s="98"/>
      <c r="IU32" s="98"/>
      <c r="IV32" s="98"/>
    </row>
    <row r="33" spans="2:24" s="98" customFormat="1" ht="30" customHeight="1">
      <c r="B33" s="272">
        <f>COUNT(C33:D36)</f>
        <v>0</v>
      </c>
      <c r="C33" s="470"/>
      <c r="D33" s="471"/>
      <c r="E33" s="472"/>
      <c r="F33" s="474"/>
      <c r="G33" s="472"/>
      <c r="H33" s="474"/>
      <c r="I33" s="465">
        <f>DATEDIF(E33,G33,"d")</f>
        <v>0</v>
      </c>
      <c r="J33" s="466"/>
      <c r="K33" s="201"/>
      <c r="L33" s="202"/>
      <c r="M33" s="272">
        <f>COUNT(N33:N36)</f>
        <v>0</v>
      </c>
      <c r="N33" s="388"/>
      <c r="O33" s="472"/>
      <c r="P33" s="474"/>
      <c r="Q33" s="472"/>
      <c r="R33" s="474"/>
      <c r="S33" s="465">
        <f>DATEDIF(O33,Q33,"d")</f>
        <v>0</v>
      </c>
      <c r="T33" s="466"/>
      <c r="U33" s="203">
        <f>COUNTIF(S33:T36,"=0")</f>
        <v>4</v>
      </c>
      <c r="V33" s="202">
        <f>COUNTIF(S33:T36,"&lt;=120")</f>
        <v>4</v>
      </c>
      <c r="W33" s="202">
        <f>V33-U33</f>
        <v>0</v>
      </c>
      <c r="X33" s="202"/>
    </row>
    <row r="34" spans="2:20" s="98" customFormat="1" ht="30" customHeight="1">
      <c r="B34" s="6"/>
      <c r="C34" s="470"/>
      <c r="D34" s="471"/>
      <c r="E34" s="472"/>
      <c r="F34" s="474"/>
      <c r="G34" s="472"/>
      <c r="H34" s="474"/>
      <c r="I34" s="465">
        <f>DATEDIF(E34,G34,"d")</f>
        <v>0</v>
      </c>
      <c r="J34" s="466"/>
      <c r="K34" s="201"/>
      <c r="L34" s="202"/>
      <c r="M34" s="202"/>
      <c r="N34" s="388"/>
      <c r="O34" s="472"/>
      <c r="P34" s="474"/>
      <c r="Q34" s="472"/>
      <c r="R34" s="474"/>
      <c r="S34" s="465">
        <f>DATEDIF(O34,Q34,"d")</f>
        <v>0</v>
      </c>
      <c r="T34" s="466"/>
    </row>
    <row r="35" spans="1:256" s="60" customFormat="1" ht="30" customHeight="1">
      <c r="A35" s="98"/>
      <c r="B35" s="6"/>
      <c r="C35" s="470"/>
      <c r="D35" s="471"/>
      <c r="E35" s="472"/>
      <c r="F35" s="474"/>
      <c r="G35" s="472"/>
      <c r="H35" s="474"/>
      <c r="I35" s="465">
        <f>DATEDIF(E35,G35,"d")</f>
        <v>0</v>
      </c>
      <c r="J35" s="466"/>
      <c r="K35" s="201"/>
      <c r="L35" s="202"/>
      <c r="M35" s="202"/>
      <c r="N35" s="388"/>
      <c r="O35" s="472"/>
      <c r="P35" s="474"/>
      <c r="Q35" s="472"/>
      <c r="R35" s="474"/>
      <c r="S35" s="465">
        <f>DATEDIF(O35,Q35,"d")</f>
        <v>0</v>
      </c>
      <c r="T35" s="466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  <c r="GO35" s="98"/>
      <c r="GP35" s="98"/>
      <c r="GQ35" s="98"/>
      <c r="GR35" s="98"/>
      <c r="GS35" s="98"/>
      <c r="GT35" s="98"/>
      <c r="GU35" s="98"/>
      <c r="GV35" s="98"/>
      <c r="GW35" s="98"/>
      <c r="GX35" s="98"/>
      <c r="GY35" s="98"/>
      <c r="GZ35" s="98"/>
      <c r="HA35" s="98"/>
      <c r="HB35" s="98"/>
      <c r="HC35" s="98"/>
      <c r="HD35" s="98"/>
      <c r="HE35" s="98"/>
      <c r="HF35" s="98"/>
      <c r="HG35" s="98"/>
      <c r="HH35" s="98"/>
      <c r="HI35" s="98"/>
      <c r="HJ35" s="98"/>
      <c r="HK35" s="98"/>
      <c r="HL35" s="98"/>
      <c r="HM35" s="98"/>
      <c r="HN35" s="98"/>
      <c r="HO35" s="98"/>
      <c r="HP35" s="98"/>
      <c r="HQ35" s="98"/>
      <c r="HR35" s="98"/>
      <c r="HS35" s="98"/>
      <c r="HT35" s="98"/>
      <c r="HU35" s="98"/>
      <c r="HV35" s="98"/>
      <c r="HW35" s="98"/>
      <c r="HX35" s="98"/>
      <c r="HY35" s="98"/>
      <c r="HZ35" s="98"/>
      <c r="IA35" s="98"/>
      <c r="IB35" s="98"/>
      <c r="IC35" s="98"/>
      <c r="ID35" s="98"/>
      <c r="IE35" s="98"/>
      <c r="IF35" s="98"/>
      <c r="IG35" s="98"/>
      <c r="IH35" s="98"/>
      <c r="II35" s="98"/>
      <c r="IJ35" s="98"/>
      <c r="IK35" s="98"/>
      <c r="IL35" s="98"/>
      <c r="IM35" s="98"/>
      <c r="IN35" s="98"/>
      <c r="IO35" s="98"/>
      <c r="IP35" s="98"/>
      <c r="IQ35" s="98"/>
      <c r="IR35" s="98"/>
      <c r="IS35" s="98"/>
      <c r="IT35" s="98"/>
      <c r="IU35" s="98"/>
      <c r="IV35" s="98"/>
    </row>
    <row r="36" spans="1:256" s="3" customFormat="1" ht="30" customHeight="1">
      <c r="A36" s="98"/>
      <c r="C36" s="470"/>
      <c r="D36" s="471"/>
      <c r="E36" s="472"/>
      <c r="F36" s="474"/>
      <c r="G36" s="472"/>
      <c r="H36" s="474"/>
      <c r="I36" s="465">
        <f>DATEDIF(E36,G36,"d")</f>
        <v>0</v>
      </c>
      <c r="J36" s="466"/>
      <c r="K36" s="203">
        <f>COUNTIF(I33:J36,"=0")</f>
        <v>4</v>
      </c>
      <c r="L36" s="202">
        <f>COUNTIF(I33:J36,"&lt;=120")</f>
        <v>4</v>
      </c>
      <c r="M36" s="202">
        <f>L36-K36</f>
        <v>0</v>
      </c>
      <c r="N36" s="388"/>
      <c r="O36" s="472"/>
      <c r="P36" s="474"/>
      <c r="Q36" s="472"/>
      <c r="R36" s="474"/>
      <c r="S36" s="465">
        <f>DATEDIF(O36,Q36,"d")</f>
        <v>0</v>
      </c>
      <c r="T36" s="466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  <c r="GK36" s="98"/>
      <c r="GL36" s="98"/>
      <c r="GM36" s="98"/>
      <c r="GN36" s="98"/>
      <c r="GO36" s="98"/>
      <c r="GP36" s="98"/>
      <c r="GQ36" s="98"/>
      <c r="GR36" s="98"/>
      <c r="GS36" s="98"/>
      <c r="GT36" s="98"/>
      <c r="GU36" s="98"/>
      <c r="GV36" s="98"/>
      <c r="GW36" s="98"/>
      <c r="GX36" s="98"/>
      <c r="GY36" s="98"/>
      <c r="GZ36" s="98"/>
      <c r="HA36" s="98"/>
      <c r="HB36" s="98"/>
      <c r="HC36" s="98"/>
      <c r="HD36" s="98"/>
      <c r="HE36" s="98"/>
      <c r="HF36" s="98"/>
      <c r="HG36" s="98"/>
      <c r="HH36" s="98"/>
      <c r="HI36" s="98"/>
      <c r="HJ36" s="98"/>
      <c r="HK36" s="98"/>
      <c r="HL36" s="98"/>
      <c r="HM36" s="98"/>
      <c r="HN36" s="98"/>
      <c r="HO36" s="98"/>
      <c r="HP36" s="98"/>
      <c r="HQ36" s="98"/>
      <c r="HR36" s="98"/>
      <c r="HS36" s="98"/>
      <c r="HT36" s="98"/>
      <c r="HU36" s="98"/>
      <c r="HV36" s="98"/>
      <c r="HW36" s="98"/>
      <c r="HX36" s="98"/>
      <c r="HY36" s="98"/>
      <c r="HZ36" s="98"/>
      <c r="IA36" s="98"/>
      <c r="IB36" s="98"/>
      <c r="IC36" s="98"/>
      <c r="ID36" s="98"/>
      <c r="IE36" s="98"/>
      <c r="IF36" s="98"/>
      <c r="IG36" s="98"/>
      <c r="IH36" s="98"/>
      <c r="II36" s="98"/>
      <c r="IJ36" s="98"/>
      <c r="IK36" s="98"/>
      <c r="IL36" s="98"/>
      <c r="IM36" s="98"/>
      <c r="IN36" s="98"/>
      <c r="IO36" s="98"/>
      <c r="IP36" s="98"/>
      <c r="IQ36" s="98"/>
      <c r="IR36" s="98"/>
      <c r="IS36" s="98"/>
      <c r="IT36" s="98"/>
      <c r="IU36" s="98"/>
      <c r="IV36" s="98"/>
    </row>
    <row r="37" spans="1:256" s="3" customFormat="1" ht="20.25">
      <c r="A37" s="98"/>
      <c r="B37" s="6"/>
      <c r="C37" s="98"/>
      <c r="D37" s="101" t="s">
        <v>77</v>
      </c>
      <c r="E37" s="71"/>
      <c r="F37" s="71"/>
      <c r="G37" s="71"/>
      <c r="H37" s="71"/>
      <c r="I37" s="71"/>
      <c r="J37" s="99"/>
      <c r="K37" s="271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  <c r="GK37" s="98"/>
      <c r="GL37" s="98"/>
      <c r="GM37" s="98"/>
      <c r="GN37" s="98"/>
      <c r="GO37" s="98"/>
      <c r="GP37" s="98"/>
      <c r="GQ37" s="98"/>
      <c r="GR37" s="98"/>
      <c r="GS37" s="98"/>
      <c r="GT37" s="98"/>
      <c r="GU37" s="98"/>
      <c r="GV37" s="98"/>
      <c r="GW37" s="98"/>
      <c r="GX37" s="98"/>
      <c r="GY37" s="98"/>
      <c r="GZ37" s="98"/>
      <c r="HA37" s="98"/>
      <c r="HB37" s="98"/>
      <c r="HC37" s="98"/>
      <c r="HD37" s="98"/>
      <c r="HE37" s="98"/>
      <c r="HF37" s="98"/>
      <c r="HG37" s="98"/>
      <c r="HH37" s="98"/>
      <c r="HI37" s="98"/>
      <c r="HJ37" s="98"/>
      <c r="HK37" s="98"/>
      <c r="HL37" s="98"/>
      <c r="HM37" s="98"/>
      <c r="HN37" s="98"/>
      <c r="HO37" s="98"/>
      <c r="HP37" s="98"/>
      <c r="HQ37" s="98"/>
      <c r="HR37" s="98"/>
      <c r="HS37" s="98"/>
      <c r="HT37" s="98"/>
      <c r="HU37" s="98"/>
      <c r="HV37" s="98"/>
      <c r="HW37" s="98"/>
      <c r="HX37" s="98"/>
      <c r="HY37" s="98"/>
      <c r="HZ37" s="98"/>
      <c r="IA37" s="98"/>
      <c r="IB37" s="98"/>
      <c r="IC37" s="98"/>
      <c r="ID37" s="98"/>
      <c r="IE37" s="98"/>
      <c r="IF37" s="98"/>
      <c r="IG37" s="98"/>
      <c r="IH37" s="98"/>
      <c r="II37" s="98"/>
      <c r="IJ37" s="98"/>
      <c r="IK37" s="98"/>
      <c r="IL37" s="98"/>
      <c r="IM37" s="98"/>
      <c r="IN37" s="98"/>
      <c r="IO37" s="98"/>
      <c r="IP37" s="98"/>
      <c r="IQ37" s="98"/>
      <c r="IR37" s="98"/>
      <c r="IS37" s="98"/>
      <c r="IT37" s="98"/>
      <c r="IU37" s="98"/>
      <c r="IV37" s="98"/>
    </row>
    <row r="38" spans="1:256" ht="20.25">
      <c r="A38" s="60"/>
      <c r="B38" s="60"/>
      <c r="C38" s="60"/>
      <c r="D38" s="69"/>
      <c r="E38" s="69"/>
      <c r="F38" s="69"/>
      <c r="G38" s="69"/>
      <c r="H38" s="69"/>
      <c r="I38" s="69"/>
      <c r="J38" s="69"/>
      <c r="K38" s="69"/>
      <c r="L38" s="73"/>
      <c r="M38" s="73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  <c r="IU38" s="60"/>
      <c r="IV38" s="60"/>
    </row>
    <row r="39" spans="1:256" s="103" customFormat="1" ht="30" customHeight="1">
      <c r="A39" s="492" t="s">
        <v>85</v>
      </c>
      <c r="B39" s="493"/>
      <c r="C39" s="494" t="s">
        <v>86</v>
      </c>
      <c r="D39" s="494"/>
      <c r="E39" s="494"/>
      <c r="F39" s="494"/>
      <c r="G39" s="494"/>
      <c r="H39" s="494"/>
      <c r="I39" s="494"/>
      <c r="J39" s="494"/>
      <c r="K39" s="494"/>
      <c r="L39" s="494"/>
      <c r="M39" s="158"/>
      <c r="N39" s="60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4:12" s="103" customFormat="1" ht="57" customHeight="1" hidden="1">
      <c r="D40" s="495" t="s">
        <v>53</v>
      </c>
      <c r="E40" s="496"/>
      <c r="F40" s="496"/>
      <c r="G40" s="496"/>
      <c r="H40" s="496"/>
      <c r="I40" s="497"/>
      <c r="J40" s="390">
        <v>72</v>
      </c>
      <c r="K40" s="12"/>
      <c r="L40" s="274"/>
    </row>
    <row r="41" spans="1:256" s="105" customFormat="1" ht="57" customHeight="1" hidden="1">
      <c r="A41" s="103"/>
      <c r="B41" s="103"/>
      <c r="C41" s="103"/>
      <c r="D41" s="495" t="s">
        <v>45</v>
      </c>
      <c r="E41" s="496"/>
      <c r="F41" s="496"/>
      <c r="G41" s="496"/>
      <c r="H41" s="496"/>
      <c r="I41" s="497"/>
      <c r="J41" s="390">
        <v>20</v>
      </c>
      <c r="K41" s="12"/>
      <c r="L41" s="274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103"/>
      <c r="FK41" s="103"/>
      <c r="FL41" s="103"/>
      <c r="FM41" s="103"/>
      <c r="FN41" s="103"/>
      <c r="FO41" s="103"/>
      <c r="FP41" s="103"/>
      <c r="FQ41" s="103"/>
      <c r="FR41" s="103"/>
      <c r="FS41" s="103"/>
      <c r="FT41" s="103"/>
      <c r="FU41" s="103"/>
      <c r="FV41" s="103"/>
      <c r="FW41" s="103"/>
      <c r="FX41" s="103"/>
      <c r="FY41" s="103"/>
      <c r="FZ41" s="103"/>
      <c r="GA41" s="103"/>
      <c r="GB41" s="103"/>
      <c r="GC41" s="103"/>
      <c r="GD41" s="103"/>
      <c r="GE41" s="103"/>
      <c r="GF41" s="103"/>
      <c r="GG41" s="103"/>
      <c r="GH41" s="103"/>
      <c r="GI41" s="103"/>
      <c r="GJ41" s="103"/>
      <c r="GK41" s="103"/>
      <c r="GL41" s="103"/>
      <c r="GM41" s="103"/>
      <c r="GN41" s="103"/>
      <c r="GO41" s="103"/>
      <c r="GP41" s="103"/>
      <c r="GQ41" s="103"/>
      <c r="GR41" s="103"/>
      <c r="GS41" s="103"/>
      <c r="GT41" s="103"/>
      <c r="GU41" s="103"/>
      <c r="GV41" s="103"/>
      <c r="GW41" s="103"/>
      <c r="GX41" s="103"/>
      <c r="GY41" s="103"/>
      <c r="GZ41" s="103"/>
      <c r="HA41" s="103"/>
      <c r="HB41" s="103"/>
      <c r="HC41" s="103"/>
      <c r="HD41" s="103"/>
      <c r="HE41" s="103"/>
      <c r="HF41" s="103"/>
      <c r="HG41" s="103"/>
      <c r="HH41" s="103"/>
      <c r="HI41" s="103"/>
      <c r="HJ41" s="103"/>
      <c r="HK41" s="103"/>
      <c r="HL41" s="103"/>
      <c r="HM41" s="103"/>
      <c r="HN41" s="103"/>
      <c r="HO41" s="103"/>
      <c r="HP41" s="103"/>
      <c r="HQ41" s="103"/>
      <c r="HR41" s="103"/>
      <c r="HS41" s="103"/>
      <c r="HT41" s="103"/>
      <c r="HU41" s="103"/>
      <c r="HV41" s="103"/>
      <c r="HW41" s="103"/>
      <c r="HX41" s="103"/>
      <c r="HY41" s="103"/>
      <c r="HZ41" s="103"/>
      <c r="IA41" s="103"/>
      <c r="IB41" s="103"/>
      <c r="IC41" s="103"/>
      <c r="ID41" s="103"/>
      <c r="IE41" s="103"/>
      <c r="IF41" s="103"/>
      <c r="IG41" s="103"/>
      <c r="IH41" s="103"/>
      <c r="II41" s="103"/>
      <c r="IJ41" s="103"/>
      <c r="IK41" s="103"/>
      <c r="IL41" s="103"/>
      <c r="IM41" s="103"/>
      <c r="IN41" s="103"/>
      <c r="IO41" s="103"/>
      <c r="IP41" s="103"/>
      <c r="IQ41" s="103"/>
      <c r="IR41" s="103"/>
      <c r="IS41" s="103"/>
      <c r="IT41" s="103"/>
      <c r="IU41" s="103"/>
      <c r="IV41" s="103"/>
    </row>
    <row r="42" spans="1:256" s="98" customFormat="1" ht="57" customHeight="1" hidden="1">
      <c r="A42" s="103"/>
      <c r="B42" s="103"/>
      <c r="C42" s="103"/>
      <c r="D42" s="495" t="s">
        <v>69</v>
      </c>
      <c r="E42" s="496"/>
      <c r="F42" s="496"/>
      <c r="G42" s="496"/>
      <c r="H42" s="496"/>
      <c r="I42" s="497"/>
      <c r="J42" s="154">
        <f>J41*100/J40</f>
        <v>27.77777777777778</v>
      </c>
      <c r="K42" s="12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  <c r="FO42" s="103"/>
      <c r="FP42" s="103"/>
      <c r="FQ42" s="103"/>
      <c r="FR42" s="103"/>
      <c r="FS42" s="103"/>
      <c r="FT42" s="103"/>
      <c r="FU42" s="103"/>
      <c r="FV42" s="103"/>
      <c r="FW42" s="103"/>
      <c r="FX42" s="103"/>
      <c r="FY42" s="103"/>
      <c r="FZ42" s="103"/>
      <c r="GA42" s="103"/>
      <c r="GB42" s="103"/>
      <c r="GC42" s="103"/>
      <c r="GD42" s="103"/>
      <c r="GE42" s="103"/>
      <c r="GF42" s="103"/>
      <c r="GG42" s="103"/>
      <c r="GH42" s="103"/>
      <c r="GI42" s="103"/>
      <c r="GJ42" s="103"/>
      <c r="GK42" s="103"/>
      <c r="GL42" s="103"/>
      <c r="GM42" s="103"/>
      <c r="GN42" s="103"/>
      <c r="GO42" s="103"/>
      <c r="GP42" s="103"/>
      <c r="GQ42" s="103"/>
      <c r="GR42" s="103"/>
      <c r="GS42" s="103"/>
      <c r="GT42" s="103"/>
      <c r="GU42" s="103"/>
      <c r="GV42" s="103"/>
      <c r="GW42" s="103"/>
      <c r="GX42" s="103"/>
      <c r="GY42" s="103"/>
      <c r="GZ42" s="103"/>
      <c r="HA42" s="103"/>
      <c r="HB42" s="103"/>
      <c r="HC42" s="103"/>
      <c r="HD42" s="103"/>
      <c r="HE42" s="103"/>
      <c r="HF42" s="103"/>
      <c r="HG42" s="103"/>
      <c r="HH42" s="103"/>
      <c r="HI42" s="103"/>
      <c r="HJ42" s="103"/>
      <c r="HK42" s="103"/>
      <c r="HL42" s="103"/>
      <c r="HM42" s="103"/>
      <c r="HN42" s="103"/>
      <c r="HO42" s="103"/>
      <c r="HP42" s="103"/>
      <c r="HQ42" s="103"/>
      <c r="HR42" s="103"/>
      <c r="HS42" s="103"/>
      <c r="HT42" s="103"/>
      <c r="HU42" s="103"/>
      <c r="HV42" s="103"/>
      <c r="HW42" s="103"/>
      <c r="HX42" s="103"/>
      <c r="HY42" s="103"/>
      <c r="HZ42" s="103"/>
      <c r="IA42" s="103"/>
      <c r="IB42" s="103"/>
      <c r="IC42" s="103"/>
      <c r="ID42" s="103"/>
      <c r="IE42" s="103"/>
      <c r="IF42" s="103"/>
      <c r="IG42" s="103"/>
      <c r="IH42" s="103"/>
      <c r="II42" s="103"/>
      <c r="IJ42" s="103"/>
      <c r="IK42" s="103"/>
      <c r="IL42" s="103"/>
      <c r="IM42" s="103"/>
      <c r="IN42" s="103"/>
      <c r="IO42" s="103"/>
      <c r="IP42" s="103"/>
      <c r="IQ42" s="103"/>
      <c r="IR42" s="103"/>
      <c r="IS42" s="103"/>
      <c r="IT42" s="103"/>
      <c r="IU42" s="103"/>
      <c r="IV42" s="103"/>
    </row>
    <row r="43" spans="1:256" s="13" customFormat="1" ht="20.25">
      <c r="A43" s="93"/>
      <c r="B43" s="93"/>
      <c r="C43" s="93"/>
      <c r="D43" s="101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3"/>
      <c r="ES43" s="93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3"/>
      <c r="FF43" s="93"/>
      <c r="FG43" s="93"/>
      <c r="FH43" s="93"/>
      <c r="FI43" s="93"/>
      <c r="FJ43" s="93"/>
      <c r="FK43" s="93"/>
      <c r="FL43" s="93"/>
      <c r="FM43" s="93"/>
      <c r="FN43" s="93"/>
      <c r="FO43" s="93"/>
      <c r="FP43" s="93"/>
      <c r="FQ43" s="93"/>
      <c r="FR43" s="93"/>
      <c r="FS43" s="93"/>
      <c r="FT43" s="93"/>
      <c r="FU43" s="93"/>
      <c r="FV43" s="93"/>
      <c r="FW43" s="93"/>
      <c r="FX43" s="93"/>
      <c r="FY43" s="93"/>
      <c r="FZ43" s="93"/>
      <c r="GA43" s="93"/>
      <c r="GB43" s="93"/>
      <c r="GC43" s="93"/>
      <c r="GD43" s="93"/>
      <c r="GE43" s="93"/>
      <c r="GF43" s="93"/>
      <c r="GG43" s="93"/>
      <c r="GH43" s="93"/>
      <c r="GI43" s="93"/>
      <c r="GJ43" s="93"/>
      <c r="GK43" s="93"/>
      <c r="GL43" s="93"/>
      <c r="GM43" s="93"/>
      <c r="GN43" s="93"/>
      <c r="GO43" s="93"/>
      <c r="GP43" s="93"/>
      <c r="GQ43" s="93"/>
      <c r="GR43" s="93"/>
      <c r="GS43" s="93"/>
      <c r="GT43" s="93"/>
      <c r="GU43" s="93"/>
      <c r="GV43" s="93"/>
      <c r="GW43" s="93"/>
      <c r="GX43" s="93"/>
      <c r="GY43" s="93"/>
      <c r="GZ43" s="93"/>
      <c r="HA43" s="93"/>
      <c r="HB43" s="93"/>
      <c r="HC43" s="93"/>
      <c r="HD43" s="93"/>
      <c r="HE43" s="93"/>
      <c r="HF43" s="93"/>
      <c r="HG43" s="93"/>
      <c r="HH43" s="93"/>
      <c r="HI43" s="93"/>
      <c r="HJ43" s="93"/>
      <c r="HK43" s="93"/>
      <c r="HL43" s="93"/>
      <c r="HM43" s="93"/>
      <c r="HN43" s="93"/>
      <c r="HO43" s="93"/>
      <c r="HP43" s="93"/>
      <c r="HQ43" s="93"/>
      <c r="HR43" s="93"/>
      <c r="HS43" s="93"/>
      <c r="HT43" s="93"/>
      <c r="HU43" s="93"/>
      <c r="HV43" s="93"/>
      <c r="HW43" s="93"/>
      <c r="HX43" s="93"/>
      <c r="HY43" s="93"/>
      <c r="HZ43" s="93"/>
      <c r="IA43" s="93"/>
      <c r="IB43" s="93"/>
      <c r="IC43" s="93"/>
      <c r="ID43" s="93"/>
      <c r="IE43" s="93"/>
      <c r="IF43" s="93"/>
      <c r="IG43" s="93"/>
      <c r="IH43" s="93"/>
      <c r="II43" s="93"/>
      <c r="IJ43" s="93"/>
      <c r="IK43" s="93"/>
      <c r="IL43" s="93"/>
      <c r="IM43" s="93"/>
      <c r="IN43" s="93"/>
      <c r="IO43" s="93"/>
      <c r="IP43" s="93"/>
      <c r="IQ43" s="93"/>
      <c r="IR43" s="93"/>
      <c r="IS43" s="93"/>
      <c r="IT43" s="93"/>
      <c r="IU43" s="93"/>
      <c r="IV43" s="93"/>
    </row>
    <row r="44" spans="1:256" s="13" customFormat="1" ht="49.5" customHeight="1">
      <c r="A44" s="475" t="s">
        <v>87</v>
      </c>
      <c r="B44" s="476"/>
      <c r="C44" s="477" t="s">
        <v>40</v>
      </c>
      <c r="D44" s="477"/>
      <c r="E44" s="478" t="s">
        <v>48</v>
      </c>
      <c r="F44" s="478"/>
      <c r="G44" s="478"/>
      <c r="H44" s="479" t="s">
        <v>50</v>
      </c>
      <c r="I44" s="479"/>
      <c r="J44" s="479"/>
      <c r="K44" s="480" t="s">
        <v>43</v>
      </c>
      <c r="L44" s="480"/>
      <c r="M44" s="275"/>
      <c r="N44" s="489" t="s">
        <v>88</v>
      </c>
      <c r="O44" s="490"/>
      <c r="P44" s="490"/>
      <c r="Q44" s="491"/>
      <c r="R44" s="276">
        <f>B49</f>
        <v>0</v>
      </c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8"/>
      <c r="FH44" s="98"/>
      <c r="FI44" s="98"/>
      <c r="FJ44" s="98"/>
      <c r="FK44" s="98"/>
      <c r="FL44" s="98"/>
      <c r="FM44" s="98"/>
      <c r="FN44" s="98"/>
      <c r="FO44" s="98"/>
      <c r="FP44" s="98"/>
      <c r="FQ44" s="98"/>
      <c r="FR44" s="98"/>
      <c r="FS44" s="98"/>
      <c r="FT44" s="98"/>
      <c r="FU44" s="98"/>
      <c r="FV44" s="98"/>
      <c r="FW44" s="98"/>
      <c r="FX44" s="98"/>
      <c r="FY44" s="98"/>
      <c r="FZ44" s="98"/>
      <c r="GA44" s="98"/>
      <c r="GB44" s="98"/>
      <c r="GC44" s="98"/>
      <c r="GD44" s="98"/>
      <c r="GE44" s="98"/>
      <c r="GF44" s="98"/>
      <c r="GG44" s="98"/>
      <c r="GH44" s="98"/>
      <c r="GI44" s="98"/>
      <c r="GJ44" s="98"/>
      <c r="GK44" s="98"/>
      <c r="GL44" s="98"/>
      <c r="GM44" s="98"/>
      <c r="GN44" s="98"/>
      <c r="GO44" s="98"/>
      <c r="GP44" s="98"/>
      <c r="GQ44" s="98"/>
      <c r="GR44" s="98"/>
      <c r="GS44" s="98"/>
      <c r="GT44" s="98"/>
      <c r="GU44" s="98"/>
      <c r="GV44" s="98"/>
      <c r="GW44" s="98"/>
      <c r="GX44" s="98"/>
      <c r="GY44" s="98"/>
      <c r="GZ44" s="98"/>
      <c r="HA44" s="98"/>
      <c r="HB44" s="98"/>
      <c r="HC44" s="98"/>
      <c r="HD44" s="98"/>
      <c r="HE44" s="98"/>
      <c r="HF44" s="98"/>
      <c r="HG44" s="98"/>
      <c r="HH44" s="98"/>
      <c r="HI44" s="98"/>
      <c r="HJ44" s="98"/>
      <c r="HK44" s="98"/>
      <c r="HL44" s="98"/>
      <c r="HM44" s="98"/>
      <c r="HN44" s="98"/>
      <c r="HO44" s="98"/>
      <c r="HP44" s="98"/>
      <c r="HQ44" s="98"/>
      <c r="HR44" s="98"/>
      <c r="HS44" s="98"/>
      <c r="HT44" s="98"/>
      <c r="HU44" s="98"/>
      <c r="HV44" s="98"/>
      <c r="HW44" s="98"/>
      <c r="HX44" s="98"/>
      <c r="HY44" s="98"/>
      <c r="HZ44" s="98"/>
      <c r="IA44" s="98"/>
      <c r="IB44" s="98"/>
      <c r="IC44" s="98"/>
      <c r="ID44" s="98"/>
      <c r="IE44" s="98"/>
      <c r="IF44" s="98"/>
      <c r="IG44" s="98"/>
      <c r="IH44" s="98"/>
      <c r="II44" s="98"/>
      <c r="IJ44" s="98"/>
      <c r="IK44" s="98"/>
      <c r="IL44" s="98"/>
      <c r="IM44" s="98"/>
      <c r="IN44" s="98"/>
      <c r="IO44" s="98"/>
      <c r="IP44" s="98"/>
      <c r="IQ44" s="98"/>
      <c r="IR44" s="98"/>
      <c r="IS44" s="98"/>
      <c r="IT44" s="98"/>
      <c r="IU44" s="98"/>
      <c r="IV44" s="98"/>
    </row>
    <row r="45" spans="1:256" s="13" customFormat="1" ht="30" customHeight="1">
      <c r="A45" s="98"/>
      <c r="B45" s="6"/>
      <c r="C45" s="470"/>
      <c r="D45" s="471"/>
      <c r="E45" s="472"/>
      <c r="F45" s="473"/>
      <c r="G45" s="474"/>
      <c r="H45" s="472"/>
      <c r="I45" s="473"/>
      <c r="J45" s="474"/>
      <c r="K45" s="465"/>
      <c r="L45" s="466"/>
      <c r="M45" s="277"/>
      <c r="N45" s="481" t="s">
        <v>89</v>
      </c>
      <c r="O45" s="482"/>
      <c r="P45" s="482"/>
      <c r="Q45" s="483"/>
      <c r="R45" s="488">
        <f>O49</f>
        <v>0</v>
      </c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8"/>
      <c r="FL45" s="98"/>
      <c r="FM45" s="98"/>
      <c r="FN45" s="98"/>
      <c r="FO45" s="98"/>
      <c r="FP45" s="98"/>
      <c r="FQ45" s="98"/>
      <c r="FR45" s="98"/>
      <c r="FS45" s="98"/>
      <c r="FT45" s="98"/>
      <c r="FU45" s="98"/>
      <c r="FV45" s="98"/>
      <c r="FW45" s="98"/>
      <c r="FX45" s="98"/>
      <c r="FY45" s="98"/>
      <c r="FZ45" s="98"/>
      <c r="GA45" s="98"/>
      <c r="GB45" s="98"/>
      <c r="GC45" s="98"/>
      <c r="GD45" s="98"/>
      <c r="GE45" s="98"/>
      <c r="GF45" s="98"/>
      <c r="GG45" s="98"/>
      <c r="GH45" s="98"/>
      <c r="GI45" s="98"/>
      <c r="GJ45" s="98"/>
      <c r="GK45" s="98"/>
      <c r="GL45" s="98"/>
      <c r="GM45" s="98"/>
      <c r="GN45" s="98"/>
      <c r="GO45" s="98"/>
      <c r="GP45" s="98"/>
      <c r="GQ45" s="98"/>
      <c r="GR45" s="98"/>
      <c r="GS45" s="98"/>
      <c r="GT45" s="98"/>
      <c r="GU45" s="98"/>
      <c r="GV45" s="98"/>
      <c r="GW45" s="98"/>
      <c r="GX45" s="98"/>
      <c r="GY45" s="98"/>
      <c r="GZ45" s="98"/>
      <c r="HA45" s="98"/>
      <c r="HB45" s="98"/>
      <c r="HC45" s="98"/>
      <c r="HD45" s="98"/>
      <c r="HE45" s="98"/>
      <c r="HF45" s="98"/>
      <c r="HG45" s="98"/>
      <c r="HH45" s="98"/>
      <c r="HI45" s="98"/>
      <c r="HJ45" s="98"/>
      <c r="HK45" s="98"/>
      <c r="HL45" s="98"/>
      <c r="HM45" s="98"/>
      <c r="HN45" s="98"/>
      <c r="HO45" s="98"/>
      <c r="HP45" s="98"/>
      <c r="HQ45" s="98"/>
      <c r="HR45" s="98"/>
      <c r="HS45" s="98"/>
      <c r="HT45" s="98"/>
      <c r="HU45" s="98"/>
      <c r="HV45" s="98"/>
      <c r="HW45" s="98"/>
      <c r="HX45" s="98"/>
      <c r="HY45" s="98"/>
      <c r="HZ45" s="98"/>
      <c r="IA45" s="98"/>
      <c r="IB45" s="98"/>
      <c r="IC45" s="98"/>
      <c r="ID45" s="98"/>
      <c r="IE45" s="98"/>
      <c r="IF45" s="98"/>
      <c r="IG45" s="98"/>
      <c r="IH45" s="98"/>
      <c r="II45" s="98"/>
      <c r="IJ45" s="98"/>
      <c r="IK45" s="98"/>
      <c r="IL45" s="98"/>
      <c r="IM45" s="98"/>
      <c r="IN45" s="98"/>
      <c r="IO45" s="98"/>
      <c r="IP45" s="98"/>
      <c r="IQ45" s="98"/>
      <c r="IR45" s="98"/>
      <c r="IS45" s="98"/>
      <c r="IT45" s="98"/>
      <c r="IU45" s="98"/>
      <c r="IV45" s="98"/>
    </row>
    <row r="46" spans="1:256" s="13" customFormat="1" ht="30" customHeight="1">
      <c r="A46" s="98"/>
      <c r="B46" s="6"/>
      <c r="C46" s="470"/>
      <c r="D46" s="471"/>
      <c r="E46" s="472"/>
      <c r="F46" s="473"/>
      <c r="G46" s="474"/>
      <c r="H46" s="472"/>
      <c r="I46" s="473"/>
      <c r="J46" s="474"/>
      <c r="K46" s="465"/>
      <c r="L46" s="466"/>
      <c r="M46" s="277"/>
      <c r="N46" s="484"/>
      <c r="O46" s="485"/>
      <c r="P46" s="485"/>
      <c r="Q46" s="486"/>
      <c r="R46" s="48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8"/>
      <c r="EL46" s="98"/>
      <c r="EM46" s="98"/>
      <c r="EN46" s="98"/>
      <c r="EO46" s="98"/>
      <c r="EP46" s="98"/>
      <c r="EQ46" s="98"/>
      <c r="ER46" s="98"/>
      <c r="ES46" s="98"/>
      <c r="ET46" s="98"/>
      <c r="EU46" s="98"/>
      <c r="EV46" s="98"/>
      <c r="EW46" s="98"/>
      <c r="EX46" s="98"/>
      <c r="EY46" s="98"/>
      <c r="EZ46" s="98"/>
      <c r="FA46" s="98"/>
      <c r="FB46" s="98"/>
      <c r="FC46" s="98"/>
      <c r="FD46" s="98"/>
      <c r="FE46" s="98"/>
      <c r="FF46" s="98"/>
      <c r="FG46" s="98"/>
      <c r="FH46" s="98"/>
      <c r="FI46" s="98"/>
      <c r="FJ46" s="98"/>
      <c r="FK46" s="98"/>
      <c r="FL46" s="98"/>
      <c r="FM46" s="98"/>
      <c r="FN46" s="98"/>
      <c r="FO46" s="98"/>
      <c r="FP46" s="98"/>
      <c r="FQ46" s="98"/>
      <c r="FR46" s="98"/>
      <c r="FS46" s="98"/>
      <c r="FT46" s="98"/>
      <c r="FU46" s="98"/>
      <c r="FV46" s="98"/>
      <c r="FW46" s="98"/>
      <c r="FX46" s="98"/>
      <c r="FY46" s="98"/>
      <c r="FZ46" s="98"/>
      <c r="GA46" s="98"/>
      <c r="GB46" s="98"/>
      <c r="GC46" s="98"/>
      <c r="GD46" s="98"/>
      <c r="GE46" s="98"/>
      <c r="GF46" s="98"/>
      <c r="GG46" s="98"/>
      <c r="GH46" s="98"/>
      <c r="GI46" s="98"/>
      <c r="GJ46" s="98"/>
      <c r="GK46" s="98"/>
      <c r="GL46" s="98"/>
      <c r="GM46" s="98"/>
      <c r="GN46" s="98"/>
      <c r="GO46" s="98"/>
      <c r="GP46" s="98"/>
      <c r="GQ46" s="98"/>
      <c r="GR46" s="98"/>
      <c r="GS46" s="98"/>
      <c r="GT46" s="98"/>
      <c r="GU46" s="98"/>
      <c r="GV46" s="98"/>
      <c r="GW46" s="98"/>
      <c r="GX46" s="98"/>
      <c r="GY46" s="98"/>
      <c r="GZ46" s="98"/>
      <c r="HA46" s="98"/>
      <c r="HB46" s="98"/>
      <c r="HC46" s="98"/>
      <c r="HD46" s="98"/>
      <c r="HE46" s="98"/>
      <c r="HF46" s="98"/>
      <c r="HG46" s="98"/>
      <c r="HH46" s="98"/>
      <c r="HI46" s="98"/>
      <c r="HJ46" s="98"/>
      <c r="HK46" s="98"/>
      <c r="HL46" s="98"/>
      <c r="HM46" s="98"/>
      <c r="HN46" s="98"/>
      <c r="HO46" s="98"/>
      <c r="HP46" s="98"/>
      <c r="HQ46" s="98"/>
      <c r="HR46" s="98"/>
      <c r="HS46" s="98"/>
      <c r="HT46" s="98"/>
      <c r="HU46" s="98"/>
      <c r="HV46" s="98"/>
      <c r="HW46" s="98"/>
      <c r="HX46" s="98"/>
      <c r="HY46" s="98"/>
      <c r="HZ46" s="98"/>
      <c r="IA46" s="98"/>
      <c r="IB46" s="98"/>
      <c r="IC46" s="98"/>
      <c r="ID46" s="98"/>
      <c r="IE46" s="98"/>
      <c r="IF46" s="98"/>
      <c r="IG46" s="98"/>
      <c r="IH46" s="98"/>
      <c r="II46" s="98"/>
      <c r="IJ46" s="98"/>
      <c r="IK46" s="98"/>
      <c r="IL46" s="98"/>
      <c r="IM46" s="98"/>
      <c r="IN46" s="98"/>
      <c r="IO46" s="98"/>
      <c r="IP46" s="98"/>
      <c r="IQ46" s="98"/>
      <c r="IR46" s="98"/>
      <c r="IS46" s="98"/>
      <c r="IT46" s="98"/>
      <c r="IU46" s="98"/>
      <c r="IV46" s="98"/>
    </row>
    <row r="47" spans="1:256" s="4" customFormat="1" ht="30" customHeight="1">
      <c r="A47" s="98"/>
      <c r="B47" s="6"/>
      <c r="C47" s="470"/>
      <c r="D47" s="471"/>
      <c r="E47" s="472"/>
      <c r="F47" s="473"/>
      <c r="G47" s="474"/>
      <c r="H47" s="472"/>
      <c r="I47" s="473"/>
      <c r="J47" s="474"/>
      <c r="K47" s="465"/>
      <c r="L47" s="466"/>
      <c r="M47" s="277"/>
      <c r="N47" s="481" t="s">
        <v>90</v>
      </c>
      <c r="O47" s="482"/>
      <c r="P47" s="482"/>
      <c r="Q47" s="483"/>
      <c r="R47" s="487" t="e">
        <f>R45*100/R44</f>
        <v>#DIV/0!</v>
      </c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8"/>
      <c r="EY47" s="98"/>
      <c r="EZ47" s="98"/>
      <c r="FA47" s="98"/>
      <c r="FB47" s="98"/>
      <c r="FC47" s="98"/>
      <c r="FD47" s="98"/>
      <c r="FE47" s="98"/>
      <c r="FF47" s="98"/>
      <c r="FG47" s="98"/>
      <c r="FH47" s="98"/>
      <c r="FI47" s="98"/>
      <c r="FJ47" s="98"/>
      <c r="FK47" s="98"/>
      <c r="FL47" s="98"/>
      <c r="FM47" s="98"/>
      <c r="FN47" s="98"/>
      <c r="FO47" s="98"/>
      <c r="FP47" s="98"/>
      <c r="FQ47" s="98"/>
      <c r="FR47" s="98"/>
      <c r="FS47" s="98"/>
      <c r="FT47" s="98"/>
      <c r="FU47" s="98"/>
      <c r="FV47" s="98"/>
      <c r="FW47" s="98"/>
      <c r="FX47" s="98"/>
      <c r="FY47" s="98"/>
      <c r="FZ47" s="98"/>
      <c r="GA47" s="98"/>
      <c r="GB47" s="98"/>
      <c r="GC47" s="98"/>
      <c r="GD47" s="98"/>
      <c r="GE47" s="98"/>
      <c r="GF47" s="98"/>
      <c r="GG47" s="98"/>
      <c r="GH47" s="98"/>
      <c r="GI47" s="98"/>
      <c r="GJ47" s="98"/>
      <c r="GK47" s="98"/>
      <c r="GL47" s="98"/>
      <c r="GM47" s="98"/>
      <c r="GN47" s="98"/>
      <c r="GO47" s="98"/>
      <c r="GP47" s="98"/>
      <c r="GQ47" s="98"/>
      <c r="GR47" s="98"/>
      <c r="GS47" s="98"/>
      <c r="GT47" s="98"/>
      <c r="GU47" s="98"/>
      <c r="GV47" s="98"/>
      <c r="GW47" s="98"/>
      <c r="GX47" s="98"/>
      <c r="GY47" s="98"/>
      <c r="GZ47" s="98"/>
      <c r="HA47" s="98"/>
      <c r="HB47" s="98"/>
      <c r="HC47" s="98"/>
      <c r="HD47" s="98"/>
      <c r="HE47" s="98"/>
      <c r="HF47" s="98"/>
      <c r="HG47" s="98"/>
      <c r="HH47" s="98"/>
      <c r="HI47" s="98"/>
      <c r="HJ47" s="98"/>
      <c r="HK47" s="98"/>
      <c r="HL47" s="98"/>
      <c r="HM47" s="98"/>
      <c r="HN47" s="98"/>
      <c r="HO47" s="98"/>
      <c r="HP47" s="98"/>
      <c r="HQ47" s="98"/>
      <c r="HR47" s="98"/>
      <c r="HS47" s="98"/>
      <c r="HT47" s="98"/>
      <c r="HU47" s="98"/>
      <c r="HV47" s="98"/>
      <c r="HW47" s="98"/>
      <c r="HX47" s="98"/>
      <c r="HY47" s="98"/>
      <c r="HZ47" s="98"/>
      <c r="IA47" s="98"/>
      <c r="IB47" s="98"/>
      <c r="IC47" s="98"/>
      <c r="ID47" s="98"/>
      <c r="IE47" s="98"/>
      <c r="IF47" s="98"/>
      <c r="IG47" s="98"/>
      <c r="IH47" s="98"/>
      <c r="II47" s="98"/>
      <c r="IJ47" s="98"/>
      <c r="IK47" s="98"/>
      <c r="IL47" s="98"/>
      <c r="IM47" s="98"/>
      <c r="IN47" s="98"/>
      <c r="IO47" s="98"/>
      <c r="IP47" s="98"/>
      <c r="IQ47" s="98"/>
      <c r="IR47" s="98"/>
      <c r="IS47" s="98"/>
      <c r="IT47" s="98"/>
      <c r="IU47" s="98"/>
      <c r="IV47" s="98"/>
    </row>
    <row r="48" spans="1:256" s="13" customFormat="1" ht="30" customHeight="1">
      <c r="A48" s="98"/>
      <c r="B48" s="6"/>
      <c r="C48" s="470"/>
      <c r="D48" s="471"/>
      <c r="E48" s="472"/>
      <c r="F48" s="473"/>
      <c r="G48" s="474"/>
      <c r="H48" s="472"/>
      <c r="I48" s="473"/>
      <c r="J48" s="474"/>
      <c r="K48" s="465"/>
      <c r="L48" s="466"/>
      <c r="M48" s="277"/>
      <c r="N48" s="484"/>
      <c r="O48" s="485"/>
      <c r="P48" s="485"/>
      <c r="Q48" s="486"/>
      <c r="R48" s="487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8"/>
      <c r="FU48" s="98"/>
      <c r="FV48" s="98"/>
      <c r="FW48" s="98"/>
      <c r="FX48" s="98"/>
      <c r="FY48" s="98"/>
      <c r="FZ48" s="98"/>
      <c r="GA48" s="98"/>
      <c r="GB48" s="98"/>
      <c r="GC48" s="98"/>
      <c r="GD48" s="98"/>
      <c r="GE48" s="98"/>
      <c r="GF48" s="98"/>
      <c r="GG48" s="98"/>
      <c r="GH48" s="98"/>
      <c r="GI48" s="98"/>
      <c r="GJ48" s="98"/>
      <c r="GK48" s="98"/>
      <c r="GL48" s="98"/>
      <c r="GM48" s="98"/>
      <c r="GN48" s="98"/>
      <c r="GO48" s="98"/>
      <c r="GP48" s="98"/>
      <c r="GQ48" s="98"/>
      <c r="GR48" s="98"/>
      <c r="GS48" s="98"/>
      <c r="GT48" s="98"/>
      <c r="GU48" s="98"/>
      <c r="GV48" s="98"/>
      <c r="GW48" s="98"/>
      <c r="GX48" s="98"/>
      <c r="GY48" s="98"/>
      <c r="GZ48" s="98"/>
      <c r="HA48" s="98"/>
      <c r="HB48" s="98"/>
      <c r="HC48" s="98"/>
      <c r="HD48" s="98"/>
      <c r="HE48" s="98"/>
      <c r="HF48" s="98"/>
      <c r="HG48" s="98"/>
      <c r="HH48" s="98"/>
      <c r="HI48" s="98"/>
      <c r="HJ48" s="98"/>
      <c r="HK48" s="98"/>
      <c r="HL48" s="98"/>
      <c r="HM48" s="98"/>
      <c r="HN48" s="98"/>
      <c r="HO48" s="98"/>
      <c r="HP48" s="98"/>
      <c r="HQ48" s="98"/>
      <c r="HR48" s="98"/>
      <c r="HS48" s="98"/>
      <c r="HT48" s="98"/>
      <c r="HU48" s="98"/>
      <c r="HV48" s="98"/>
      <c r="HW48" s="98"/>
      <c r="HX48" s="98"/>
      <c r="HY48" s="98"/>
      <c r="HZ48" s="98"/>
      <c r="IA48" s="98"/>
      <c r="IB48" s="98"/>
      <c r="IC48" s="98"/>
      <c r="ID48" s="98"/>
      <c r="IE48" s="98"/>
      <c r="IF48" s="98"/>
      <c r="IG48" s="98"/>
      <c r="IH48" s="98"/>
      <c r="II48" s="98"/>
      <c r="IJ48" s="98"/>
      <c r="IK48" s="98"/>
      <c r="IL48" s="98"/>
      <c r="IM48" s="98"/>
      <c r="IN48" s="98"/>
      <c r="IO48" s="98"/>
      <c r="IP48" s="98"/>
      <c r="IQ48" s="98"/>
      <c r="IR48" s="98"/>
      <c r="IS48" s="98"/>
      <c r="IT48" s="98"/>
      <c r="IU48" s="98"/>
      <c r="IV48" s="98"/>
    </row>
    <row r="49" spans="1:256" s="13" customFormat="1" ht="30" customHeight="1">
      <c r="A49" s="98"/>
      <c r="B49" s="272">
        <f>COUNT(C45:D49)</f>
        <v>0</v>
      </c>
      <c r="C49" s="470"/>
      <c r="D49" s="471"/>
      <c r="E49" s="472"/>
      <c r="F49" s="473"/>
      <c r="G49" s="474"/>
      <c r="H49" s="472"/>
      <c r="I49" s="473"/>
      <c r="J49" s="474"/>
      <c r="K49" s="465"/>
      <c r="L49" s="466"/>
      <c r="M49" s="203">
        <f>COUNTIF(K45:L49,"=0")</f>
        <v>0</v>
      </c>
      <c r="N49" s="202">
        <f>COUNTIF(K45:L49,"&lt;=25")</f>
        <v>0</v>
      </c>
      <c r="O49" s="202">
        <f>N49-M49</f>
        <v>0</v>
      </c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8"/>
      <c r="EL49" s="98"/>
      <c r="EM49" s="98"/>
      <c r="EN49" s="98"/>
      <c r="EO49" s="98"/>
      <c r="EP49" s="98"/>
      <c r="EQ49" s="98"/>
      <c r="ER49" s="98"/>
      <c r="ES49" s="98"/>
      <c r="ET49" s="98"/>
      <c r="EU49" s="98"/>
      <c r="EV49" s="98"/>
      <c r="EW49" s="98"/>
      <c r="EX49" s="98"/>
      <c r="EY49" s="98"/>
      <c r="EZ49" s="98"/>
      <c r="FA49" s="98"/>
      <c r="FB49" s="98"/>
      <c r="FC49" s="98"/>
      <c r="FD49" s="98"/>
      <c r="FE49" s="98"/>
      <c r="FF49" s="98"/>
      <c r="FG49" s="98"/>
      <c r="FH49" s="98"/>
      <c r="FI49" s="98"/>
      <c r="FJ49" s="98"/>
      <c r="FK49" s="98"/>
      <c r="FL49" s="98"/>
      <c r="FM49" s="98"/>
      <c r="FN49" s="98"/>
      <c r="FO49" s="98"/>
      <c r="FP49" s="98"/>
      <c r="FQ49" s="98"/>
      <c r="FR49" s="98"/>
      <c r="FS49" s="98"/>
      <c r="FT49" s="98"/>
      <c r="FU49" s="98"/>
      <c r="FV49" s="98"/>
      <c r="FW49" s="98"/>
      <c r="FX49" s="98"/>
      <c r="FY49" s="98"/>
      <c r="FZ49" s="98"/>
      <c r="GA49" s="98"/>
      <c r="GB49" s="98"/>
      <c r="GC49" s="98"/>
      <c r="GD49" s="98"/>
      <c r="GE49" s="98"/>
      <c r="GF49" s="98"/>
      <c r="GG49" s="98"/>
      <c r="GH49" s="98"/>
      <c r="GI49" s="98"/>
      <c r="GJ49" s="98"/>
      <c r="GK49" s="98"/>
      <c r="GL49" s="98"/>
      <c r="GM49" s="98"/>
      <c r="GN49" s="98"/>
      <c r="GO49" s="98"/>
      <c r="GP49" s="98"/>
      <c r="GQ49" s="98"/>
      <c r="GR49" s="98"/>
      <c r="GS49" s="98"/>
      <c r="GT49" s="98"/>
      <c r="GU49" s="98"/>
      <c r="GV49" s="98"/>
      <c r="GW49" s="98"/>
      <c r="GX49" s="98"/>
      <c r="GY49" s="98"/>
      <c r="GZ49" s="98"/>
      <c r="HA49" s="98"/>
      <c r="HB49" s="98"/>
      <c r="HC49" s="98"/>
      <c r="HD49" s="98"/>
      <c r="HE49" s="98"/>
      <c r="HF49" s="98"/>
      <c r="HG49" s="98"/>
      <c r="HH49" s="98"/>
      <c r="HI49" s="98"/>
      <c r="HJ49" s="98"/>
      <c r="HK49" s="98"/>
      <c r="HL49" s="98"/>
      <c r="HM49" s="98"/>
      <c r="HN49" s="98"/>
      <c r="HO49" s="98"/>
      <c r="HP49" s="98"/>
      <c r="HQ49" s="98"/>
      <c r="HR49" s="98"/>
      <c r="HS49" s="98"/>
      <c r="HT49" s="98"/>
      <c r="HU49" s="98"/>
      <c r="HV49" s="98"/>
      <c r="HW49" s="98"/>
      <c r="HX49" s="98"/>
      <c r="HY49" s="98"/>
      <c r="HZ49" s="98"/>
      <c r="IA49" s="98"/>
      <c r="IB49" s="98"/>
      <c r="IC49" s="98"/>
      <c r="ID49" s="98"/>
      <c r="IE49" s="98"/>
      <c r="IF49" s="98"/>
      <c r="IG49" s="98"/>
      <c r="IH49" s="98"/>
      <c r="II49" s="98"/>
      <c r="IJ49" s="98"/>
      <c r="IK49" s="98"/>
      <c r="IL49" s="98"/>
      <c r="IM49" s="98"/>
      <c r="IN49" s="98"/>
      <c r="IO49" s="98"/>
      <c r="IP49" s="98"/>
      <c r="IQ49" s="98"/>
      <c r="IR49" s="98"/>
      <c r="IS49" s="98"/>
      <c r="IT49" s="98"/>
      <c r="IU49" s="98"/>
      <c r="IV49" s="98"/>
    </row>
    <row r="50" spans="1:256" s="13" customFormat="1" ht="22.5" customHeight="1">
      <c r="A50" s="93"/>
      <c r="B50" s="93"/>
      <c r="C50" s="93"/>
      <c r="D50" s="101" t="s">
        <v>77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3"/>
      <c r="EO50" s="93"/>
      <c r="EP50" s="93"/>
      <c r="EQ50" s="93"/>
      <c r="ER50" s="93"/>
      <c r="ES50" s="93"/>
      <c r="ET50" s="93"/>
      <c r="EU50" s="93"/>
      <c r="EV50" s="93"/>
      <c r="EW50" s="93"/>
      <c r="EX50" s="93"/>
      <c r="EY50" s="93"/>
      <c r="EZ50" s="93"/>
      <c r="FA50" s="93"/>
      <c r="FB50" s="93"/>
      <c r="FC50" s="93"/>
      <c r="FD50" s="93"/>
      <c r="FE50" s="93"/>
      <c r="FF50" s="93"/>
      <c r="FG50" s="93"/>
      <c r="FH50" s="93"/>
      <c r="FI50" s="93"/>
      <c r="FJ50" s="93"/>
      <c r="FK50" s="93"/>
      <c r="FL50" s="93"/>
      <c r="FM50" s="93"/>
      <c r="FN50" s="93"/>
      <c r="FO50" s="93"/>
      <c r="FP50" s="93"/>
      <c r="FQ50" s="93"/>
      <c r="FR50" s="93"/>
      <c r="FS50" s="93"/>
      <c r="FT50" s="93"/>
      <c r="FU50" s="93"/>
      <c r="FV50" s="93"/>
      <c r="FW50" s="93"/>
      <c r="FX50" s="93"/>
      <c r="FY50" s="93"/>
      <c r="FZ50" s="93"/>
      <c r="GA50" s="93"/>
      <c r="GB50" s="93"/>
      <c r="GC50" s="93"/>
      <c r="GD50" s="93"/>
      <c r="GE50" s="93"/>
      <c r="GF50" s="93"/>
      <c r="GG50" s="93"/>
      <c r="GH50" s="93"/>
      <c r="GI50" s="93"/>
      <c r="GJ50" s="93"/>
      <c r="GK50" s="93"/>
      <c r="GL50" s="93"/>
      <c r="GM50" s="93"/>
      <c r="GN50" s="93"/>
      <c r="GO50" s="93"/>
      <c r="GP50" s="93"/>
      <c r="GQ50" s="93"/>
      <c r="GR50" s="93"/>
      <c r="GS50" s="93"/>
      <c r="GT50" s="93"/>
      <c r="GU50" s="93"/>
      <c r="GV50" s="93"/>
      <c r="GW50" s="93"/>
      <c r="GX50" s="93"/>
      <c r="GY50" s="93"/>
      <c r="GZ50" s="93"/>
      <c r="HA50" s="93"/>
      <c r="HB50" s="93"/>
      <c r="HC50" s="93"/>
      <c r="HD50" s="93"/>
      <c r="HE50" s="93"/>
      <c r="HF50" s="93"/>
      <c r="HG50" s="93"/>
      <c r="HH50" s="93"/>
      <c r="HI50" s="93"/>
      <c r="HJ50" s="93"/>
      <c r="HK50" s="93"/>
      <c r="HL50" s="93"/>
      <c r="HM50" s="93"/>
      <c r="HN50" s="93"/>
      <c r="HO50" s="93"/>
      <c r="HP50" s="93"/>
      <c r="HQ50" s="93"/>
      <c r="HR50" s="93"/>
      <c r="HS50" s="93"/>
      <c r="HT50" s="93"/>
      <c r="HU50" s="93"/>
      <c r="HV50" s="93"/>
      <c r="HW50" s="93"/>
      <c r="HX50" s="93"/>
      <c r="HY50" s="93"/>
      <c r="HZ50" s="93"/>
      <c r="IA50" s="93"/>
      <c r="IB50" s="93"/>
      <c r="IC50" s="93"/>
      <c r="ID50" s="93"/>
      <c r="IE50" s="93"/>
      <c r="IF50" s="93"/>
      <c r="IG50" s="93"/>
      <c r="IH50" s="93"/>
      <c r="II50" s="93"/>
      <c r="IJ50" s="93"/>
      <c r="IK50" s="93"/>
      <c r="IL50" s="93"/>
      <c r="IM50" s="93"/>
      <c r="IN50" s="93"/>
      <c r="IO50" s="93"/>
      <c r="IP50" s="93"/>
      <c r="IQ50" s="93"/>
      <c r="IR50" s="93"/>
      <c r="IS50" s="93"/>
      <c r="IT50" s="93"/>
      <c r="IU50" s="93"/>
      <c r="IV50" s="93"/>
    </row>
    <row r="51" spans="1:256" s="13" customFormat="1" ht="20.25">
      <c r="A51" s="93"/>
      <c r="B51" s="93"/>
      <c r="C51" s="93"/>
      <c r="D51" s="101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3"/>
      <c r="ES51" s="93"/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3"/>
      <c r="FF51" s="93"/>
      <c r="FG51" s="93"/>
      <c r="FH51" s="93"/>
      <c r="FI51" s="93"/>
      <c r="FJ51" s="93"/>
      <c r="FK51" s="93"/>
      <c r="FL51" s="93"/>
      <c r="FM51" s="93"/>
      <c r="FN51" s="93"/>
      <c r="FO51" s="93"/>
      <c r="FP51" s="93"/>
      <c r="FQ51" s="93"/>
      <c r="FR51" s="93"/>
      <c r="FS51" s="93"/>
      <c r="FT51" s="93"/>
      <c r="FU51" s="93"/>
      <c r="FV51" s="93"/>
      <c r="FW51" s="93"/>
      <c r="FX51" s="93"/>
      <c r="FY51" s="93"/>
      <c r="FZ51" s="93"/>
      <c r="GA51" s="93"/>
      <c r="GB51" s="93"/>
      <c r="GC51" s="93"/>
      <c r="GD51" s="93"/>
      <c r="GE51" s="93"/>
      <c r="GF51" s="93"/>
      <c r="GG51" s="93"/>
      <c r="GH51" s="93"/>
      <c r="GI51" s="93"/>
      <c r="GJ51" s="93"/>
      <c r="GK51" s="93"/>
      <c r="GL51" s="93"/>
      <c r="GM51" s="93"/>
      <c r="GN51" s="93"/>
      <c r="GO51" s="93"/>
      <c r="GP51" s="93"/>
      <c r="GQ51" s="93"/>
      <c r="GR51" s="93"/>
      <c r="GS51" s="93"/>
      <c r="GT51" s="93"/>
      <c r="GU51" s="93"/>
      <c r="GV51" s="93"/>
      <c r="GW51" s="93"/>
      <c r="GX51" s="93"/>
      <c r="GY51" s="93"/>
      <c r="GZ51" s="93"/>
      <c r="HA51" s="93"/>
      <c r="HB51" s="93"/>
      <c r="HC51" s="93"/>
      <c r="HD51" s="93"/>
      <c r="HE51" s="93"/>
      <c r="HF51" s="93"/>
      <c r="HG51" s="93"/>
      <c r="HH51" s="93"/>
      <c r="HI51" s="93"/>
      <c r="HJ51" s="93"/>
      <c r="HK51" s="93"/>
      <c r="HL51" s="93"/>
      <c r="HM51" s="93"/>
      <c r="HN51" s="93"/>
      <c r="HO51" s="93"/>
      <c r="HP51" s="93"/>
      <c r="HQ51" s="93"/>
      <c r="HR51" s="93"/>
      <c r="HS51" s="93"/>
      <c r="HT51" s="93"/>
      <c r="HU51" s="93"/>
      <c r="HV51" s="93"/>
      <c r="HW51" s="93"/>
      <c r="HX51" s="93"/>
      <c r="HY51" s="93"/>
      <c r="HZ51" s="93"/>
      <c r="IA51" s="93"/>
      <c r="IB51" s="93"/>
      <c r="IC51" s="93"/>
      <c r="ID51" s="93"/>
      <c r="IE51" s="93"/>
      <c r="IF51" s="93"/>
      <c r="IG51" s="93"/>
      <c r="IH51" s="93"/>
      <c r="II51" s="93"/>
      <c r="IJ51" s="93"/>
      <c r="IK51" s="93"/>
      <c r="IL51" s="93"/>
      <c r="IM51" s="93"/>
      <c r="IN51" s="93"/>
      <c r="IO51" s="93"/>
      <c r="IP51" s="93"/>
      <c r="IQ51" s="93"/>
      <c r="IR51" s="93"/>
      <c r="IS51" s="93"/>
      <c r="IT51" s="93"/>
      <c r="IU51" s="93"/>
      <c r="IV51" s="93"/>
    </row>
    <row r="52" spans="1:19" s="98" customFormat="1" ht="49.5" customHeight="1">
      <c r="A52" s="475" t="s">
        <v>91</v>
      </c>
      <c r="B52" s="476"/>
      <c r="C52" s="477" t="s">
        <v>40</v>
      </c>
      <c r="D52" s="477"/>
      <c r="E52" s="478" t="s">
        <v>49</v>
      </c>
      <c r="F52" s="478"/>
      <c r="G52" s="478"/>
      <c r="H52" s="479" t="s">
        <v>46</v>
      </c>
      <c r="I52" s="479"/>
      <c r="J52" s="479"/>
      <c r="K52" s="480" t="s">
        <v>44</v>
      </c>
      <c r="L52" s="480"/>
      <c r="M52" s="397"/>
      <c r="N52" s="469" t="s">
        <v>53</v>
      </c>
      <c r="O52" s="469"/>
      <c r="P52" s="469"/>
      <c r="Q52" s="469"/>
      <c r="R52" s="390">
        <f>B53</f>
        <v>0</v>
      </c>
      <c r="S52" s="93"/>
    </row>
    <row r="53" spans="1:256" ht="30" customHeight="1">
      <c r="A53" s="394"/>
      <c r="B53" s="272">
        <f>COUNT(C53:D112)</f>
        <v>0</v>
      </c>
      <c r="C53" s="463"/>
      <c r="D53" s="463"/>
      <c r="E53" s="464"/>
      <c r="F53" s="464"/>
      <c r="G53" s="464"/>
      <c r="H53" s="464"/>
      <c r="I53" s="464"/>
      <c r="J53" s="464"/>
      <c r="K53" s="465">
        <f>DATEDIF(E53,H53,"d")</f>
        <v>0</v>
      </c>
      <c r="L53" s="466"/>
      <c r="M53" s="203">
        <f>COUNTIF(K53:L112,"=0")</f>
        <v>60</v>
      </c>
      <c r="N53" s="469" t="s">
        <v>92</v>
      </c>
      <c r="O53" s="469"/>
      <c r="P53" s="469"/>
      <c r="Q53" s="469"/>
      <c r="R53" s="468">
        <f>M55</f>
        <v>0</v>
      </c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8"/>
      <c r="EF53" s="98"/>
      <c r="EG53" s="98"/>
      <c r="EH53" s="98"/>
      <c r="EI53" s="98"/>
      <c r="EJ53" s="98"/>
      <c r="EK53" s="98"/>
      <c r="EL53" s="98"/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/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/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/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/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98"/>
      <c r="ID53" s="98"/>
      <c r="IE53" s="98"/>
      <c r="IF53" s="98"/>
      <c r="IG53" s="98"/>
      <c r="IH53" s="98"/>
      <c r="II53" s="98"/>
      <c r="IJ53" s="98"/>
      <c r="IK53" s="98"/>
      <c r="IL53" s="98"/>
      <c r="IM53" s="98"/>
      <c r="IN53" s="98"/>
      <c r="IO53" s="98"/>
      <c r="IP53" s="98"/>
      <c r="IQ53" s="98"/>
      <c r="IR53" s="98"/>
      <c r="IS53" s="98"/>
      <c r="IT53" s="98"/>
      <c r="IU53" s="98"/>
      <c r="IV53" s="98"/>
    </row>
    <row r="54" spans="1:256" s="13" customFormat="1" ht="30" customHeight="1">
      <c r="A54" s="394"/>
      <c r="B54" s="57"/>
      <c r="C54" s="463"/>
      <c r="D54" s="463"/>
      <c r="E54" s="464"/>
      <c r="F54" s="464"/>
      <c r="G54" s="464"/>
      <c r="H54" s="464"/>
      <c r="I54" s="464"/>
      <c r="J54" s="464"/>
      <c r="K54" s="465">
        <f aca="true" t="shared" si="1" ref="K54:K112">DATEDIF(E54,H54,"d")</f>
        <v>0</v>
      </c>
      <c r="L54" s="466"/>
      <c r="M54" s="202">
        <f>COUNTIF(K53:L112,"&lt;=20")</f>
        <v>60</v>
      </c>
      <c r="N54" s="469"/>
      <c r="O54" s="469"/>
      <c r="P54" s="469"/>
      <c r="Q54" s="469"/>
      <c r="R54" s="468"/>
      <c r="S54" s="93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8"/>
      <c r="EH54" s="98"/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8"/>
      <c r="EW54" s="98"/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8"/>
      <c r="FL54" s="98"/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  <c r="FZ54" s="98"/>
      <c r="GA54" s="98"/>
      <c r="GB54" s="98"/>
      <c r="GC54" s="98"/>
      <c r="GD54" s="98"/>
      <c r="GE54" s="98"/>
      <c r="GF54" s="98"/>
      <c r="GG54" s="98"/>
      <c r="GH54" s="98"/>
      <c r="GI54" s="98"/>
      <c r="GJ54" s="98"/>
      <c r="GK54" s="98"/>
      <c r="GL54" s="98"/>
      <c r="GM54" s="98"/>
      <c r="GN54" s="98"/>
      <c r="GO54" s="98"/>
      <c r="GP54" s="98"/>
      <c r="GQ54" s="98"/>
      <c r="GR54" s="98"/>
      <c r="GS54" s="98"/>
      <c r="GT54" s="98"/>
      <c r="GU54" s="98"/>
      <c r="GV54" s="98"/>
      <c r="GW54" s="98"/>
      <c r="GX54" s="98"/>
      <c r="GY54" s="98"/>
      <c r="GZ54" s="98"/>
      <c r="HA54" s="98"/>
      <c r="HB54" s="98"/>
      <c r="HC54" s="98"/>
      <c r="HD54" s="98"/>
      <c r="HE54" s="98"/>
      <c r="HF54" s="98"/>
      <c r="HG54" s="98"/>
      <c r="HH54" s="98"/>
      <c r="HI54" s="98"/>
      <c r="HJ54" s="98"/>
      <c r="HK54" s="98"/>
      <c r="HL54" s="98"/>
      <c r="HM54" s="98"/>
      <c r="HN54" s="98"/>
      <c r="HO54" s="98"/>
      <c r="HP54" s="98"/>
      <c r="HQ54" s="98"/>
      <c r="HR54" s="98"/>
      <c r="HS54" s="98"/>
      <c r="HT54" s="98"/>
      <c r="HU54" s="98"/>
      <c r="HV54" s="98"/>
      <c r="HW54" s="98"/>
      <c r="HX54" s="98"/>
      <c r="HY54" s="98"/>
      <c r="HZ54" s="98"/>
      <c r="IA54" s="98"/>
      <c r="IB54" s="98"/>
      <c r="IC54" s="98"/>
      <c r="ID54" s="98"/>
      <c r="IE54" s="98"/>
      <c r="IF54" s="98"/>
      <c r="IG54" s="98"/>
      <c r="IH54" s="98"/>
      <c r="II54" s="98"/>
      <c r="IJ54" s="98"/>
      <c r="IK54" s="98"/>
      <c r="IL54" s="98"/>
      <c r="IM54" s="98"/>
      <c r="IN54" s="98"/>
      <c r="IO54" s="98"/>
      <c r="IP54" s="98"/>
      <c r="IQ54" s="98"/>
      <c r="IR54" s="98"/>
      <c r="IS54" s="98"/>
      <c r="IT54" s="98"/>
      <c r="IU54" s="98"/>
      <c r="IV54" s="98"/>
    </row>
    <row r="55" spans="1:256" s="13" customFormat="1" ht="30" customHeight="1">
      <c r="A55" s="394"/>
      <c r="B55" s="57"/>
      <c r="C55" s="463"/>
      <c r="D55" s="463"/>
      <c r="E55" s="464"/>
      <c r="F55" s="464"/>
      <c r="G55" s="464"/>
      <c r="H55" s="464"/>
      <c r="I55" s="464"/>
      <c r="J55" s="464"/>
      <c r="K55" s="465">
        <f>DATEDIF(E55,H55,"d")</f>
        <v>0</v>
      </c>
      <c r="L55" s="466"/>
      <c r="M55" s="203">
        <f>M54-M53</f>
        <v>0</v>
      </c>
      <c r="N55" s="469" t="s">
        <v>69</v>
      </c>
      <c r="O55" s="469"/>
      <c r="P55" s="469"/>
      <c r="Q55" s="469"/>
      <c r="R55" s="467" t="e">
        <f>R53*100/R52</f>
        <v>#DIV/0!</v>
      </c>
      <c r="S55" s="93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8"/>
      <c r="EH55" s="98"/>
      <c r="EI55" s="98"/>
      <c r="EJ55" s="98"/>
      <c r="EK55" s="98"/>
      <c r="EL55" s="98"/>
      <c r="EM55" s="98"/>
      <c r="EN55" s="98"/>
      <c r="EO55" s="98"/>
      <c r="EP55" s="98"/>
      <c r="EQ55" s="98"/>
      <c r="ER55" s="98"/>
      <c r="ES55" s="98"/>
      <c r="ET55" s="98"/>
      <c r="EU55" s="98"/>
      <c r="EV55" s="98"/>
      <c r="EW55" s="98"/>
      <c r="EX55" s="98"/>
      <c r="EY55" s="98"/>
      <c r="EZ55" s="98"/>
      <c r="FA55" s="98"/>
      <c r="FB55" s="98"/>
      <c r="FC55" s="98"/>
      <c r="FD55" s="98"/>
      <c r="FE55" s="98"/>
      <c r="FF55" s="98"/>
      <c r="FG55" s="98"/>
      <c r="FH55" s="98"/>
      <c r="FI55" s="98"/>
      <c r="FJ55" s="98"/>
      <c r="FK55" s="98"/>
      <c r="FL55" s="98"/>
      <c r="FM55" s="98"/>
      <c r="FN55" s="98"/>
      <c r="FO55" s="98"/>
      <c r="FP55" s="98"/>
      <c r="FQ55" s="98"/>
      <c r="FR55" s="98"/>
      <c r="FS55" s="98"/>
      <c r="FT55" s="98"/>
      <c r="FU55" s="98"/>
      <c r="FV55" s="98"/>
      <c r="FW55" s="98"/>
      <c r="FX55" s="98"/>
      <c r="FY55" s="98"/>
      <c r="FZ55" s="98"/>
      <c r="GA55" s="98"/>
      <c r="GB55" s="98"/>
      <c r="GC55" s="98"/>
      <c r="GD55" s="98"/>
      <c r="GE55" s="98"/>
      <c r="GF55" s="98"/>
      <c r="GG55" s="98"/>
      <c r="GH55" s="98"/>
      <c r="GI55" s="98"/>
      <c r="GJ55" s="98"/>
      <c r="GK55" s="98"/>
      <c r="GL55" s="98"/>
      <c r="GM55" s="98"/>
      <c r="GN55" s="98"/>
      <c r="GO55" s="98"/>
      <c r="GP55" s="98"/>
      <c r="GQ55" s="98"/>
      <c r="GR55" s="98"/>
      <c r="GS55" s="98"/>
      <c r="GT55" s="98"/>
      <c r="GU55" s="98"/>
      <c r="GV55" s="98"/>
      <c r="GW55" s="98"/>
      <c r="GX55" s="98"/>
      <c r="GY55" s="98"/>
      <c r="GZ55" s="98"/>
      <c r="HA55" s="98"/>
      <c r="HB55" s="98"/>
      <c r="HC55" s="98"/>
      <c r="HD55" s="98"/>
      <c r="HE55" s="98"/>
      <c r="HF55" s="98"/>
      <c r="HG55" s="98"/>
      <c r="HH55" s="98"/>
      <c r="HI55" s="98"/>
      <c r="HJ55" s="98"/>
      <c r="HK55" s="98"/>
      <c r="HL55" s="98"/>
      <c r="HM55" s="98"/>
      <c r="HN55" s="98"/>
      <c r="HO55" s="98"/>
      <c r="HP55" s="98"/>
      <c r="HQ55" s="98"/>
      <c r="HR55" s="98"/>
      <c r="HS55" s="98"/>
      <c r="HT55" s="98"/>
      <c r="HU55" s="98"/>
      <c r="HV55" s="98"/>
      <c r="HW55" s="98"/>
      <c r="HX55" s="98"/>
      <c r="HY55" s="98"/>
      <c r="HZ55" s="98"/>
      <c r="IA55" s="98"/>
      <c r="IB55" s="98"/>
      <c r="IC55" s="98"/>
      <c r="ID55" s="98"/>
      <c r="IE55" s="98"/>
      <c r="IF55" s="98"/>
      <c r="IG55" s="98"/>
      <c r="IH55" s="98"/>
      <c r="II55" s="98"/>
      <c r="IJ55" s="98"/>
      <c r="IK55" s="98"/>
      <c r="IL55" s="98"/>
      <c r="IM55" s="98"/>
      <c r="IN55" s="98"/>
      <c r="IO55" s="98"/>
      <c r="IP55" s="98"/>
      <c r="IQ55" s="98"/>
      <c r="IR55" s="98"/>
      <c r="IS55" s="98"/>
      <c r="IT55" s="98"/>
      <c r="IU55" s="98"/>
      <c r="IV55" s="98"/>
    </row>
    <row r="56" spans="1:256" s="13" customFormat="1" ht="30" customHeight="1">
      <c r="A56" s="394"/>
      <c r="B56" s="57"/>
      <c r="C56" s="463"/>
      <c r="D56" s="463"/>
      <c r="E56" s="464"/>
      <c r="F56" s="464"/>
      <c r="G56" s="464"/>
      <c r="H56" s="464"/>
      <c r="I56" s="464"/>
      <c r="J56" s="464"/>
      <c r="K56" s="465">
        <f>DATEDIF(E56,H56,"d")</f>
        <v>0</v>
      </c>
      <c r="L56" s="466"/>
      <c r="M56" s="396"/>
      <c r="N56" s="469"/>
      <c r="O56" s="469"/>
      <c r="P56" s="469"/>
      <c r="Q56" s="469"/>
      <c r="R56" s="467"/>
      <c r="S56" s="93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8"/>
      <c r="EH56" s="98"/>
      <c r="EI56" s="98"/>
      <c r="EJ56" s="98"/>
      <c r="EK56" s="98"/>
      <c r="EL56" s="98"/>
      <c r="EM56" s="98"/>
      <c r="EN56" s="98"/>
      <c r="EO56" s="98"/>
      <c r="EP56" s="98"/>
      <c r="EQ56" s="98"/>
      <c r="ER56" s="98"/>
      <c r="ES56" s="98"/>
      <c r="ET56" s="98"/>
      <c r="EU56" s="98"/>
      <c r="EV56" s="98"/>
      <c r="EW56" s="98"/>
      <c r="EX56" s="98"/>
      <c r="EY56" s="98"/>
      <c r="EZ56" s="98"/>
      <c r="FA56" s="98"/>
      <c r="FB56" s="98"/>
      <c r="FC56" s="98"/>
      <c r="FD56" s="98"/>
      <c r="FE56" s="98"/>
      <c r="FF56" s="98"/>
      <c r="FG56" s="98"/>
      <c r="FH56" s="98"/>
      <c r="FI56" s="98"/>
      <c r="FJ56" s="98"/>
      <c r="FK56" s="98"/>
      <c r="FL56" s="98"/>
      <c r="FM56" s="98"/>
      <c r="FN56" s="98"/>
      <c r="FO56" s="98"/>
      <c r="FP56" s="98"/>
      <c r="FQ56" s="98"/>
      <c r="FR56" s="98"/>
      <c r="FS56" s="98"/>
      <c r="FT56" s="98"/>
      <c r="FU56" s="98"/>
      <c r="FV56" s="98"/>
      <c r="FW56" s="98"/>
      <c r="FX56" s="98"/>
      <c r="FY56" s="98"/>
      <c r="FZ56" s="98"/>
      <c r="GA56" s="98"/>
      <c r="GB56" s="98"/>
      <c r="GC56" s="98"/>
      <c r="GD56" s="98"/>
      <c r="GE56" s="98"/>
      <c r="GF56" s="98"/>
      <c r="GG56" s="98"/>
      <c r="GH56" s="98"/>
      <c r="GI56" s="98"/>
      <c r="GJ56" s="98"/>
      <c r="GK56" s="98"/>
      <c r="GL56" s="98"/>
      <c r="GM56" s="98"/>
      <c r="GN56" s="98"/>
      <c r="GO56" s="98"/>
      <c r="GP56" s="98"/>
      <c r="GQ56" s="98"/>
      <c r="GR56" s="98"/>
      <c r="GS56" s="98"/>
      <c r="GT56" s="98"/>
      <c r="GU56" s="98"/>
      <c r="GV56" s="98"/>
      <c r="GW56" s="98"/>
      <c r="GX56" s="98"/>
      <c r="GY56" s="98"/>
      <c r="GZ56" s="98"/>
      <c r="HA56" s="98"/>
      <c r="HB56" s="98"/>
      <c r="HC56" s="98"/>
      <c r="HD56" s="98"/>
      <c r="HE56" s="98"/>
      <c r="HF56" s="98"/>
      <c r="HG56" s="98"/>
      <c r="HH56" s="98"/>
      <c r="HI56" s="98"/>
      <c r="HJ56" s="98"/>
      <c r="HK56" s="98"/>
      <c r="HL56" s="98"/>
      <c r="HM56" s="98"/>
      <c r="HN56" s="98"/>
      <c r="HO56" s="98"/>
      <c r="HP56" s="98"/>
      <c r="HQ56" s="98"/>
      <c r="HR56" s="98"/>
      <c r="HS56" s="98"/>
      <c r="HT56" s="98"/>
      <c r="HU56" s="98"/>
      <c r="HV56" s="98"/>
      <c r="HW56" s="98"/>
      <c r="HX56" s="98"/>
      <c r="HY56" s="98"/>
      <c r="HZ56" s="98"/>
      <c r="IA56" s="98"/>
      <c r="IB56" s="98"/>
      <c r="IC56" s="98"/>
      <c r="ID56" s="98"/>
      <c r="IE56" s="98"/>
      <c r="IF56" s="98"/>
      <c r="IG56" s="98"/>
      <c r="IH56" s="98"/>
      <c r="II56" s="98"/>
      <c r="IJ56" s="98"/>
      <c r="IK56" s="98"/>
      <c r="IL56" s="98"/>
      <c r="IM56" s="98"/>
      <c r="IN56" s="98"/>
      <c r="IO56" s="98"/>
      <c r="IP56" s="98"/>
      <c r="IQ56" s="98"/>
      <c r="IR56" s="98"/>
      <c r="IS56" s="98"/>
      <c r="IT56" s="98"/>
      <c r="IU56" s="98"/>
      <c r="IV56" s="98"/>
    </row>
    <row r="57" spans="1:256" s="13" customFormat="1" ht="30" customHeight="1">
      <c r="A57" s="394"/>
      <c r="B57" s="57"/>
      <c r="C57" s="463"/>
      <c r="D57" s="463"/>
      <c r="E57" s="464"/>
      <c r="F57" s="464"/>
      <c r="G57" s="464"/>
      <c r="H57" s="464"/>
      <c r="I57" s="464"/>
      <c r="J57" s="464"/>
      <c r="K57" s="465">
        <f t="shared" si="1"/>
        <v>0</v>
      </c>
      <c r="L57" s="466"/>
      <c r="M57" s="396"/>
      <c r="N57" s="398"/>
      <c r="O57" s="398"/>
      <c r="P57" s="398"/>
      <c r="Q57" s="398"/>
      <c r="R57" s="399"/>
      <c r="S57" s="93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8"/>
      <c r="DZ57" s="98"/>
      <c r="EA57" s="98"/>
      <c r="EB57" s="98"/>
      <c r="EC57" s="98"/>
      <c r="ED57" s="98"/>
      <c r="EE57" s="98"/>
      <c r="EF57" s="98"/>
      <c r="EG57" s="98"/>
      <c r="EH57" s="98"/>
      <c r="EI57" s="98"/>
      <c r="EJ57" s="98"/>
      <c r="EK57" s="98"/>
      <c r="EL57" s="98"/>
      <c r="EM57" s="98"/>
      <c r="EN57" s="98"/>
      <c r="EO57" s="98"/>
      <c r="EP57" s="98"/>
      <c r="EQ57" s="98"/>
      <c r="ER57" s="98"/>
      <c r="ES57" s="98"/>
      <c r="ET57" s="98"/>
      <c r="EU57" s="98"/>
      <c r="EV57" s="98"/>
      <c r="EW57" s="98"/>
      <c r="EX57" s="98"/>
      <c r="EY57" s="98"/>
      <c r="EZ57" s="98"/>
      <c r="FA57" s="98"/>
      <c r="FB57" s="98"/>
      <c r="FC57" s="98"/>
      <c r="FD57" s="98"/>
      <c r="FE57" s="98"/>
      <c r="FF57" s="98"/>
      <c r="FG57" s="98"/>
      <c r="FH57" s="98"/>
      <c r="FI57" s="98"/>
      <c r="FJ57" s="98"/>
      <c r="FK57" s="98"/>
      <c r="FL57" s="98"/>
      <c r="FM57" s="98"/>
      <c r="FN57" s="98"/>
      <c r="FO57" s="98"/>
      <c r="FP57" s="98"/>
      <c r="FQ57" s="98"/>
      <c r="FR57" s="98"/>
      <c r="FS57" s="98"/>
      <c r="FT57" s="98"/>
      <c r="FU57" s="98"/>
      <c r="FV57" s="98"/>
      <c r="FW57" s="98"/>
      <c r="FX57" s="98"/>
      <c r="FY57" s="98"/>
      <c r="FZ57" s="98"/>
      <c r="GA57" s="98"/>
      <c r="GB57" s="98"/>
      <c r="GC57" s="98"/>
      <c r="GD57" s="98"/>
      <c r="GE57" s="98"/>
      <c r="GF57" s="98"/>
      <c r="GG57" s="98"/>
      <c r="GH57" s="98"/>
      <c r="GI57" s="98"/>
      <c r="GJ57" s="98"/>
      <c r="GK57" s="98"/>
      <c r="GL57" s="98"/>
      <c r="GM57" s="98"/>
      <c r="GN57" s="98"/>
      <c r="GO57" s="98"/>
      <c r="GP57" s="98"/>
      <c r="GQ57" s="98"/>
      <c r="GR57" s="98"/>
      <c r="GS57" s="98"/>
      <c r="GT57" s="98"/>
      <c r="GU57" s="98"/>
      <c r="GV57" s="98"/>
      <c r="GW57" s="98"/>
      <c r="GX57" s="98"/>
      <c r="GY57" s="98"/>
      <c r="GZ57" s="98"/>
      <c r="HA57" s="98"/>
      <c r="HB57" s="98"/>
      <c r="HC57" s="98"/>
      <c r="HD57" s="98"/>
      <c r="HE57" s="98"/>
      <c r="HF57" s="98"/>
      <c r="HG57" s="98"/>
      <c r="HH57" s="98"/>
      <c r="HI57" s="98"/>
      <c r="HJ57" s="98"/>
      <c r="HK57" s="98"/>
      <c r="HL57" s="98"/>
      <c r="HM57" s="98"/>
      <c r="HN57" s="98"/>
      <c r="HO57" s="98"/>
      <c r="HP57" s="98"/>
      <c r="HQ57" s="98"/>
      <c r="HR57" s="98"/>
      <c r="HS57" s="98"/>
      <c r="HT57" s="98"/>
      <c r="HU57" s="98"/>
      <c r="HV57" s="98"/>
      <c r="HW57" s="98"/>
      <c r="HX57" s="98"/>
      <c r="HY57" s="98"/>
      <c r="HZ57" s="98"/>
      <c r="IA57" s="98"/>
      <c r="IB57" s="98"/>
      <c r="IC57" s="98"/>
      <c r="ID57" s="98"/>
      <c r="IE57" s="98"/>
      <c r="IF57" s="98"/>
      <c r="IG57" s="98"/>
      <c r="IH57" s="98"/>
      <c r="II57" s="98"/>
      <c r="IJ57" s="98"/>
      <c r="IK57" s="98"/>
      <c r="IL57" s="98"/>
      <c r="IM57" s="98"/>
      <c r="IN57" s="98"/>
      <c r="IO57" s="98"/>
      <c r="IP57" s="98"/>
      <c r="IQ57" s="98"/>
      <c r="IR57" s="98"/>
      <c r="IS57" s="98"/>
      <c r="IT57" s="98"/>
      <c r="IU57" s="98"/>
      <c r="IV57" s="98"/>
    </row>
    <row r="58" spans="1:256" s="13" customFormat="1" ht="30" customHeight="1">
      <c r="A58" s="394"/>
      <c r="C58" s="463"/>
      <c r="D58" s="463"/>
      <c r="E58" s="464"/>
      <c r="F58" s="464"/>
      <c r="G58" s="464"/>
      <c r="H58" s="464"/>
      <c r="I58" s="464"/>
      <c r="J58" s="464"/>
      <c r="K58" s="465">
        <f t="shared" si="1"/>
        <v>0</v>
      </c>
      <c r="L58" s="466"/>
      <c r="N58" s="202" t="e">
        <f>COUNTIF(#REF!,"&lt;=20")</f>
        <v>#REF!</v>
      </c>
      <c r="O58" s="202" t="e">
        <f>N58-#REF!</f>
        <v>#REF!</v>
      </c>
      <c r="P58" s="98"/>
      <c r="Q58" s="98"/>
      <c r="R58" s="98"/>
      <c r="S58" s="93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8"/>
      <c r="EH58" s="98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8"/>
      <c r="EU58" s="98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8"/>
      <c r="FH58" s="98"/>
      <c r="FI58" s="98"/>
      <c r="FJ58" s="98"/>
      <c r="FK58" s="98"/>
      <c r="FL58" s="98"/>
      <c r="FM58" s="98"/>
      <c r="FN58" s="98"/>
      <c r="FO58" s="98"/>
      <c r="FP58" s="98"/>
      <c r="FQ58" s="98"/>
      <c r="FR58" s="98"/>
      <c r="FS58" s="98"/>
      <c r="FT58" s="98"/>
      <c r="FU58" s="98"/>
      <c r="FV58" s="98"/>
      <c r="FW58" s="98"/>
      <c r="FX58" s="98"/>
      <c r="FY58" s="98"/>
      <c r="FZ58" s="98"/>
      <c r="GA58" s="98"/>
      <c r="GB58" s="98"/>
      <c r="GC58" s="98"/>
      <c r="GD58" s="98"/>
      <c r="GE58" s="98"/>
      <c r="GF58" s="98"/>
      <c r="GG58" s="98"/>
      <c r="GH58" s="98"/>
      <c r="GI58" s="98"/>
      <c r="GJ58" s="98"/>
      <c r="GK58" s="98"/>
      <c r="GL58" s="98"/>
      <c r="GM58" s="98"/>
      <c r="GN58" s="98"/>
      <c r="GO58" s="98"/>
      <c r="GP58" s="98"/>
      <c r="GQ58" s="98"/>
      <c r="GR58" s="98"/>
      <c r="GS58" s="98"/>
      <c r="GT58" s="98"/>
      <c r="GU58" s="98"/>
      <c r="GV58" s="98"/>
      <c r="GW58" s="98"/>
      <c r="GX58" s="98"/>
      <c r="GY58" s="98"/>
      <c r="GZ58" s="98"/>
      <c r="HA58" s="98"/>
      <c r="HB58" s="98"/>
      <c r="HC58" s="98"/>
      <c r="HD58" s="98"/>
      <c r="HE58" s="98"/>
      <c r="HF58" s="98"/>
      <c r="HG58" s="98"/>
      <c r="HH58" s="98"/>
      <c r="HI58" s="98"/>
      <c r="HJ58" s="98"/>
      <c r="HK58" s="98"/>
      <c r="HL58" s="98"/>
      <c r="HM58" s="98"/>
      <c r="HN58" s="98"/>
      <c r="HO58" s="98"/>
      <c r="HP58" s="98"/>
      <c r="HQ58" s="98"/>
      <c r="HR58" s="98"/>
      <c r="HS58" s="98"/>
      <c r="HT58" s="98"/>
      <c r="HU58" s="98"/>
      <c r="HV58" s="98"/>
      <c r="HW58" s="98"/>
      <c r="HX58" s="98"/>
      <c r="HY58" s="98"/>
      <c r="HZ58" s="98"/>
      <c r="IA58" s="98"/>
      <c r="IB58" s="98"/>
      <c r="IC58" s="98"/>
      <c r="ID58" s="98"/>
      <c r="IE58" s="98"/>
      <c r="IF58" s="98"/>
      <c r="IG58" s="98"/>
      <c r="IH58" s="98"/>
      <c r="II58" s="98"/>
      <c r="IJ58" s="98"/>
      <c r="IK58" s="98"/>
      <c r="IL58" s="98"/>
      <c r="IM58" s="98"/>
      <c r="IN58" s="98"/>
      <c r="IO58" s="98"/>
      <c r="IP58" s="98"/>
      <c r="IQ58" s="98"/>
      <c r="IR58" s="98"/>
      <c r="IS58" s="98"/>
      <c r="IT58" s="98"/>
      <c r="IU58" s="98"/>
      <c r="IV58" s="98"/>
    </row>
    <row r="59" spans="1:256" s="13" customFormat="1" ht="30" customHeight="1">
      <c r="A59" s="394"/>
      <c r="C59" s="463"/>
      <c r="D59" s="463"/>
      <c r="E59" s="464"/>
      <c r="F59" s="464"/>
      <c r="G59" s="464"/>
      <c r="H59" s="464"/>
      <c r="I59" s="464"/>
      <c r="J59" s="464"/>
      <c r="K59" s="465">
        <f t="shared" si="1"/>
        <v>0</v>
      </c>
      <c r="L59" s="466"/>
      <c r="N59" s="202" t="e">
        <f>COUNTIF(#REF!,"&lt;=20")</f>
        <v>#REF!</v>
      </c>
      <c r="O59" s="202" t="e">
        <f>N59-#REF!</f>
        <v>#REF!</v>
      </c>
      <c r="P59" s="98"/>
      <c r="Q59" s="98"/>
      <c r="R59" s="98"/>
      <c r="S59" s="93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98"/>
      <c r="FG59" s="98"/>
      <c r="FH59" s="98"/>
      <c r="FI59" s="98"/>
      <c r="FJ59" s="98"/>
      <c r="FK59" s="98"/>
      <c r="FL59" s="98"/>
      <c r="FM59" s="98"/>
      <c r="FN59" s="98"/>
      <c r="FO59" s="98"/>
      <c r="FP59" s="98"/>
      <c r="FQ59" s="98"/>
      <c r="FR59" s="98"/>
      <c r="FS59" s="98"/>
      <c r="FT59" s="98"/>
      <c r="FU59" s="98"/>
      <c r="FV59" s="98"/>
      <c r="FW59" s="98"/>
      <c r="FX59" s="98"/>
      <c r="FY59" s="98"/>
      <c r="FZ59" s="98"/>
      <c r="GA59" s="98"/>
      <c r="GB59" s="98"/>
      <c r="GC59" s="98"/>
      <c r="GD59" s="98"/>
      <c r="GE59" s="98"/>
      <c r="GF59" s="98"/>
      <c r="GG59" s="98"/>
      <c r="GH59" s="98"/>
      <c r="GI59" s="98"/>
      <c r="GJ59" s="98"/>
      <c r="GK59" s="98"/>
      <c r="GL59" s="98"/>
      <c r="GM59" s="98"/>
      <c r="GN59" s="98"/>
      <c r="GO59" s="98"/>
      <c r="GP59" s="98"/>
      <c r="GQ59" s="98"/>
      <c r="GR59" s="98"/>
      <c r="GS59" s="98"/>
      <c r="GT59" s="98"/>
      <c r="GU59" s="98"/>
      <c r="GV59" s="98"/>
      <c r="GW59" s="98"/>
      <c r="GX59" s="98"/>
      <c r="GY59" s="98"/>
      <c r="GZ59" s="98"/>
      <c r="HA59" s="98"/>
      <c r="HB59" s="98"/>
      <c r="HC59" s="98"/>
      <c r="HD59" s="98"/>
      <c r="HE59" s="98"/>
      <c r="HF59" s="98"/>
      <c r="HG59" s="98"/>
      <c r="HH59" s="98"/>
      <c r="HI59" s="98"/>
      <c r="HJ59" s="98"/>
      <c r="HK59" s="98"/>
      <c r="HL59" s="98"/>
      <c r="HM59" s="98"/>
      <c r="HN59" s="98"/>
      <c r="HO59" s="98"/>
      <c r="HP59" s="98"/>
      <c r="HQ59" s="98"/>
      <c r="HR59" s="98"/>
      <c r="HS59" s="98"/>
      <c r="HT59" s="98"/>
      <c r="HU59" s="98"/>
      <c r="HV59" s="98"/>
      <c r="HW59" s="98"/>
      <c r="HX59" s="98"/>
      <c r="HY59" s="98"/>
      <c r="HZ59" s="98"/>
      <c r="IA59" s="98"/>
      <c r="IB59" s="98"/>
      <c r="IC59" s="98"/>
      <c r="ID59" s="98"/>
      <c r="IE59" s="98"/>
      <c r="IF59" s="98"/>
      <c r="IG59" s="98"/>
      <c r="IH59" s="98"/>
      <c r="II59" s="98"/>
      <c r="IJ59" s="98"/>
      <c r="IK59" s="98"/>
      <c r="IL59" s="98"/>
      <c r="IM59" s="98"/>
      <c r="IN59" s="98"/>
      <c r="IO59" s="98"/>
      <c r="IP59" s="98"/>
      <c r="IQ59" s="98"/>
      <c r="IR59" s="98"/>
      <c r="IS59" s="98"/>
      <c r="IT59" s="98"/>
      <c r="IU59" s="98"/>
      <c r="IV59" s="98"/>
    </row>
    <row r="60" spans="1:256" s="13" customFormat="1" ht="30" customHeight="1">
      <c r="A60" s="394"/>
      <c r="C60" s="463"/>
      <c r="D60" s="463"/>
      <c r="E60" s="464"/>
      <c r="F60" s="464"/>
      <c r="G60" s="464"/>
      <c r="H60" s="464"/>
      <c r="I60" s="464"/>
      <c r="J60" s="464"/>
      <c r="K60" s="465">
        <f t="shared" si="1"/>
        <v>0</v>
      </c>
      <c r="L60" s="466"/>
      <c r="N60" s="202" t="e">
        <f>COUNTIF(#REF!,"&lt;=20")</f>
        <v>#REF!</v>
      </c>
      <c r="O60" s="202" t="e">
        <f>N60-#REF!</f>
        <v>#REF!</v>
      </c>
      <c r="P60" s="98"/>
      <c r="Q60" s="98"/>
      <c r="R60" s="98"/>
      <c r="S60" s="93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DY60" s="98"/>
      <c r="DZ60" s="98"/>
      <c r="EA60" s="98"/>
      <c r="EB60" s="98"/>
      <c r="EC60" s="98"/>
      <c r="ED60" s="98"/>
      <c r="EE60" s="98"/>
      <c r="EF60" s="98"/>
      <c r="EG60" s="98"/>
      <c r="EH60" s="98"/>
      <c r="EI60" s="98"/>
      <c r="EJ60" s="98"/>
      <c r="EK60" s="98"/>
      <c r="EL60" s="98"/>
      <c r="EM60" s="98"/>
      <c r="EN60" s="98"/>
      <c r="EO60" s="98"/>
      <c r="EP60" s="98"/>
      <c r="EQ60" s="98"/>
      <c r="ER60" s="98"/>
      <c r="ES60" s="98"/>
      <c r="ET60" s="98"/>
      <c r="EU60" s="98"/>
      <c r="EV60" s="98"/>
      <c r="EW60" s="98"/>
      <c r="EX60" s="98"/>
      <c r="EY60" s="98"/>
      <c r="EZ60" s="98"/>
      <c r="FA60" s="98"/>
      <c r="FB60" s="98"/>
      <c r="FC60" s="98"/>
      <c r="FD60" s="98"/>
      <c r="FE60" s="98"/>
      <c r="FF60" s="98"/>
      <c r="FG60" s="98"/>
      <c r="FH60" s="98"/>
      <c r="FI60" s="98"/>
      <c r="FJ60" s="98"/>
      <c r="FK60" s="98"/>
      <c r="FL60" s="98"/>
      <c r="FM60" s="98"/>
      <c r="FN60" s="98"/>
      <c r="FO60" s="98"/>
      <c r="FP60" s="98"/>
      <c r="FQ60" s="98"/>
      <c r="FR60" s="98"/>
      <c r="FS60" s="98"/>
      <c r="FT60" s="98"/>
      <c r="FU60" s="98"/>
      <c r="FV60" s="98"/>
      <c r="FW60" s="98"/>
      <c r="FX60" s="98"/>
      <c r="FY60" s="98"/>
      <c r="FZ60" s="98"/>
      <c r="GA60" s="98"/>
      <c r="GB60" s="98"/>
      <c r="GC60" s="98"/>
      <c r="GD60" s="98"/>
      <c r="GE60" s="98"/>
      <c r="GF60" s="98"/>
      <c r="GG60" s="98"/>
      <c r="GH60" s="98"/>
      <c r="GI60" s="98"/>
      <c r="GJ60" s="98"/>
      <c r="GK60" s="98"/>
      <c r="GL60" s="98"/>
      <c r="GM60" s="98"/>
      <c r="GN60" s="98"/>
      <c r="GO60" s="98"/>
      <c r="GP60" s="98"/>
      <c r="GQ60" s="98"/>
      <c r="GR60" s="98"/>
      <c r="GS60" s="98"/>
      <c r="GT60" s="98"/>
      <c r="GU60" s="98"/>
      <c r="GV60" s="98"/>
      <c r="GW60" s="98"/>
      <c r="GX60" s="98"/>
      <c r="GY60" s="98"/>
      <c r="GZ60" s="98"/>
      <c r="HA60" s="98"/>
      <c r="HB60" s="98"/>
      <c r="HC60" s="98"/>
      <c r="HD60" s="98"/>
      <c r="HE60" s="98"/>
      <c r="HF60" s="98"/>
      <c r="HG60" s="98"/>
      <c r="HH60" s="98"/>
      <c r="HI60" s="98"/>
      <c r="HJ60" s="98"/>
      <c r="HK60" s="98"/>
      <c r="HL60" s="98"/>
      <c r="HM60" s="98"/>
      <c r="HN60" s="98"/>
      <c r="HO60" s="98"/>
      <c r="HP60" s="98"/>
      <c r="HQ60" s="98"/>
      <c r="HR60" s="98"/>
      <c r="HS60" s="98"/>
      <c r="HT60" s="98"/>
      <c r="HU60" s="98"/>
      <c r="HV60" s="98"/>
      <c r="HW60" s="98"/>
      <c r="HX60" s="98"/>
      <c r="HY60" s="98"/>
      <c r="HZ60" s="98"/>
      <c r="IA60" s="98"/>
      <c r="IB60" s="98"/>
      <c r="IC60" s="98"/>
      <c r="ID60" s="98"/>
      <c r="IE60" s="98"/>
      <c r="IF60" s="98"/>
      <c r="IG60" s="98"/>
      <c r="IH60" s="98"/>
      <c r="II60" s="98"/>
      <c r="IJ60" s="98"/>
      <c r="IK60" s="98"/>
      <c r="IL60" s="98"/>
      <c r="IM60" s="98"/>
      <c r="IN60" s="98"/>
      <c r="IO60" s="98"/>
      <c r="IP60" s="98"/>
      <c r="IQ60" s="98"/>
      <c r="IR60" s="98"/>
      <c r="IS60" s="98"/>
      <c r="IT60" s="98"/>
      <c r="IU60" s="98"/>
      <c r="IV60" s="98"/>
    </row>
    <row r="61" spans="1:256" s="13" customFormat="1" ht="30" customHeight="1">
      <c r="A61" s="394"/>
      <c r="C61" s="463"/>
      <c r="D61" s="463"/>
      <c r="E61" s="464"/>
      <c r="F61" s="464"/>
      <c r="G61" s="464"/>
      <c r="H61" s="464"/>
      <c r="I61" s="464"/>
      <c r="J61" s="464"/>
      <c r="K61" s="465">
        <f t="shared" si="1"/>
        <v>0</v>
      </c>
      <c r="L61" s="466"/>
      <c r="N61" s="202" t="e">
        <f>COUNTIF(#REF!,"&lt;=20")</f>
        <v>#REF!</v>
      </c>
      <c r="O61" s="202" t="e">
        <f>N61-#REF!</f>
        <v>#REF!</v>
      </c>
      <c r="P61" s="98"/>
      <c r="Q61" s="98"/>
      <c r="R61" s="98"/>
      <c r="S61" s="93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8"/>
      <c r="FG61" s="98"/>
      <c r="FH61" s="98"/>
      <c r="FI61" s="98"/>
      <c r="FJ61" s="98"/>
      <c r="FK61" s="98"/>
      <c r="FL61" s="98"/>
      <c r="FM61" s="98"/>
      <c r="FN61" s="98"/>
      <c r="FO61" s="98"/>
      <c r="FP61" s="98"/>
      <c r="FQ61" s="98"/>
      <c r="FR61" s="98"/>
      <c r="FS61" s="98"/>
      <c r="FT61" s="98"/>
      <c r="FU61" s="98"/>
      <c r="FV61" s="98"/>
      <c r="FW61" s="98"/>
      <c r="FX61" s="98"/>
      <c r="FY61" s="98"/>
      <c r="FZ61" s="98"/>
      <c r="GA61" s="98"/>
      <c r="GB61" s="98"/>
      <c r="GC61" s="98"/>
      <c r="GD61" s="98"/>
      <c r="GE61" s="98"/>
      <c r="GF61" s="98"/>
      <c r="GG61" s="98"/>
      <c r="GH61" s="98"/>
      <c r="GI61" s="98"/>
      <c r="GJ61" s="98"/>
      <c r="GK61" s="98"/>
      <c r="GL61" s="98"/>
      <c r="GM61" s="98"/>
      <c r="GN61" s="98"/>
      <c r="GO61" s="98"/>
      <c r="GP61" s="98"/>
      <c r="GQ61" s="98"/>
      <c r="GR61" s="98"/>
      <c r="GS61" s="98"/>
      <c r="GT61" s="98"/>
      <c r="GU61" s="98"/>
      <c r="GV61" s="98"/>
      <c r="GW61" s="98"/>
      <c r="GX61" s="98"/>
      <c r="GY61" s="98"/>
      <c r="GZ61" s="98"/>
      <c r="HA61" s="98"/>
      <c r="HB61" s="98"/>
      <c r="HC61" s="98"/>
      <c r="HD61" s="98"/>
      <c r="HE61" s="98"/>
      <c r="HF61" s="98"/>
      <c r="HG61" s="98"/>
      <c r="HH61" s="98"/>
      <c r="HI61" s="98"/>
      <c r="HJ61" s="98"/>
      <c r="HK61" s="98"/>
      <c r="HL61" s="98"/>
      <c r="HM61" s="98"/>
      <c r="HN61" s="98"/>
      <c r="HO61" s="98"/>
      <c r="HP61" s="98"/>
      <c r="HQ61" s="98"/>
      <c r="HR61" s="98"/>
      <c r="HS61" s="98"/>
      <c r="HT61" s="98"/>
      <c r="HU61" s="98"/>
      <c r="HV61" s="98"/>
      <c r="HW61" s="98"/>
      <c r="HX61" s="98"/>
      <c r="HY61" s="98"/>
      <c r="HZ61" s="98"/>
      <c r="IA61" s="98"/>
      <c r="IB61" s="98"/>
      <c r="IC61" s="98"/>
      <c r="ID61" s="98"/>
      <c r="IE61" s="98"/>
      <c r="IF61" s="98"/>
      <c r="IG61" s="98"/>
      <c r="IH61" s="98"/>
      <c r="II61" s="98"/>
      <c r="IJ61" s="98"/>
      <c r="IK61" s="98"/>
      <c r="IL61" s="98"/>
      <c r="IM61" s="98"/>
      <c r="IN61" s="98"/>
      <c r="IO61" s="98"/>
      <c r="IP61" s="98"/>
      <c r="IQ61" s="98"/>
      <c r="IR61" s="98"/>
      <c r="IS61" s="98"/>
      <c r="IT61" s="98"/>
      <c r="IU61" s="98"/>
      <c r="IV61" s="98"/>
    </row>
    <row r="62" spans="1:256" s="13" customFormat="1" ht="30" customHeight="1">
      <c r="A62" s="394"/>
      <c r="C62" s="463"/>
      <c r="D62" s="463"/>
      <c r="E62" s="464"/>
      <c r="F62" s="464"/>
      <c r="G62" s="464"/>
      <c r="H62" s="464"/>
      <c r="I62" s="464"/>
      <c r="J62" s="464"/>
      <c r="K62" s="465">
        <f t="shared" si="1"/>
        <v>0</v>
      </c>
      <c r="L62" s="466"/>
      <c r="N62" s="202" t="e">
        <f>COUNTIF(#REF!,"&lt;=20")</f>
        <v>#REF!</v>
      </c>
      <c r="O62" s="202" t="e">
        <f>N62-#REF!</f>
        <v>#REF!</v>
      </c>
      <c r="P62" s="98"/>
      <c r="Q62" s="98"/>
      <c r="R62" s="98"/>
      <c r="S62" s="93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  <c r="IT62" s="98"/>
      <c r="IU62" s="98"/>
      <c r="IV62" s="98"/>
    </row>
    <row r="63" spans="1:256" s="13" customFormat="1" ht="30" customHeight="1">
      <c r="A63" s="394"/>
      <c r="C63" s="463"/>
      <c r="D63" s="463"/>
      <c r="E63" s="464"/>
      <c r="F63" s="464"/>
      <c r="G63" s="464"/>
      <c r="H63" s="464"/>
      <c r="I63" s="464"/>
      <c r="J63" s="464"/>
      <c r="K63" s="465">
        <f t="shared" si="1"/>
        <v>0</v>
      </c>
      <c r="L63" s="466"/>
      <c r="N63" s="202" t="e">
        <f>COUNTIF(#REF!,"&lt;=20")</f>
        <v>#REF!</v>
      </c>
      <c r="O63" s="202" t="e">
        <f>N63-#REF!</f>
        <v>#REF!</v>
      </c>
      <c r="P63" s="98"/>
      <c r="Q63" s="98"/>
      <c r="R63" s="98"/>
      <c r="S63" s="93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  <c r="DQ63" s="98"/>
      <c r="DR63" s="98"/>
      <c r="DS63" s="98"/>
      <c r="DT63" s="98"/>
      <c r="DU63" s="98"/>
      <c r="DV63" s="98"/>
      <c r="DW63" s="98"/>
      <c r="DX63" s="98"/>
      <c r="DY63" s="98"/>
      <c r="DZ63" s="98"/>
      <c r="EA63" s="98"/>
      <c r="EB63" s="98"/>
      <c r="EC63" s="98"/>
      <c r="ED63" s="98"/>
      <c r="EE63" s="98"/>
      <c r="EF63" s="98"/>
      <c r="EG63" s="98"/>
      <c r="EH63" s="98"/>
      <c r="EI63" s="98"/>
      <c r="EJ63" s="98"/>
      <c r="EK63" s="98"/>
      <c r="EL63" s="98"/>
      <c r="EM63" s="98"/>
      <c r="EN63" s="98"/>
      <c r="EO63" s="98"/>
      <c r="EP63" s="98"/>
      <c r="EQ63" s="98"/>
      <c r="ER63" s="98"/>
      <c r="ES63" s="98"/>
      <c r="ET63" s="98"/>
      <c r="EU63" s="98"/>
      <c r="EV63" s="98"/>
      <c r="EW63" s="98"/>
      <c r="EX63" s="98"/>
      <c r="EY63" s="98"/>
      <c r="EZ63" s="98"/>
      <c r="FA63" s="98"/>
      <c r="FB63" s="98"/>
      <c r="FC63" s="98"/>
      <c r="FD63" s="98"/>
      <c r="FE63" s="98"/>
      <c r="FF63" s="98"/>
      <c r="FG63" s="98"/>
      <c r="FH63" s="98"/>
      <c r="FI63" s="98"/>
      <c r="FJ63" s="98"/>
      <c r="FK63" s="98"/>
      <c r="FL63" s="98"/>
      <c r="FM63" s="98"/>
      <c r="FN63" s="98"/>
      <c r="FO63" s="98"/>
      <c r="FP63" s="98"/>
      <c r="FQ63" s="98"/>
      <c r="FR63" s="98"/>
      <c r="FS63" s="98"/>
      <c r="FT63" s="98"/>
      <c r="FU63" s="98"/>
      <c r="FV63" s="98"/>
      <c r="FW63" s="98"/>
      <c r="FX63" s="98"/>
      <c r="FY63" s="98"/>
      <c r="FZ63" s="98"/>
      <c r="GA63" s="98"/>
      <c r="GB63" s="98"/>
      <c r="GC63" s="98"/>
      <c r="GD63" s="98"/>
      <c r="GE63" s="98"/>
      <c r="GF63" s="98"/>
      <c r="GG63" s="98"/>
      <c r="GH63" s="98"/>
      <c r="GI63" s="98"/>
      <c r="GJ63" s="98"/>
      <c r="GK63" s="98"/>
      <c r="GL63" s="98"/>
      <c r="GM63" s="98"/>
      <c r="GN63" s="98"/>
      <c r="GO63" s="98"/>
      <c r="GP63" s="98"/>
      <c r="GQ63" s="98"/>
      <c r="GR63" s="98"/>
      <c r="GS63" s="98"/>
      <c r="GT63" s="98"/>
      <c r="GU63" s="98"/>
      <c r="GV63" s="98"/>
      <c r="GW63" s="98"/>
      <c r="GX63" s="98"/>
      <c r="GY63" s="98"/>
      <c r="GZ63" s="98"/>
      <c r="HA63" s="98"/>
      <c r="HB63" s="98"/>
      <c r="HC63" s="98"/>
      <c r="HD63" s="98"/>
      <c r="HE63" s="98"/>
      <c r="HF63" s="98"/>
      <c r="HG63" s="98"/>
      <c r="HH63" s="98"/>
      <c r="HI63" s="98"/>
      <c r="HJ63" s="98"/>
      <c r="HK63" s="98"/>
      <c r="HL63" s="98"/>
      <c r="HM63" s="98"/>
      <c r="HN63" s="98"/>
      <c r="HO63" s="98"/>
      <c r="HP63" s="98"/>
      <c r="HQ63" s="98"/>
      <c r="HR63" s="98"/>
      <c r="HS63" s="98"/>
      <c r="HT63" s="98"/>
      <c r="HU63" s="98"/>
      <c r="HV63" s="98"/>
      <c r="HW63" s="98"/>
      <c r="HX63" s="98"/>
      <c r="HY63" s="98"/>
      <c r="HZ63" s="98"/>
      <c r="IA63" s="98"/>
      <c r="IB63" s="98"/>
      <c r="IC63" s="98"/>
      <c r="ID63" s="98"/>
      <c r="IE63" s="98"/>
      <c r="IF63" s="98"/>
      <c r="IG63" s="98"/>
      <c r="IH63" s="98"/>
      <c r="II63" s="98"/>
      <c r="IJ63" s="98"/>
      <c r="IK63" s="98"/>
      <c r="IL63" s="98"/>
      <c r="IM63" s="98"/>
      <c r="IN63" s="98"/>
      <c r="IO63" s="98"/>
      <c r="IP63" s="98"/>
      <c r="IQ63" s="98"/>
      <c r="IR63" s="98"/>
      <c r="IS63" s="98"/>
      <c r="IT63" s="98"/>
      <c r="IU63" s="98"/>
      <c r="IV63" s="98"/>
    </row>
    <row r="64" spans="1:256" s="13" customFormat="1" ht="30" customHeight="1">
      <c r="A64" s="394"/>
      <c r="C64" s="463"/>
      <c r="D64" s="463"/>
      <c r="E64" s="464"/>
      <c r="F64" s="464"/>
      <c r="G64" s="464"/>
      <c r="H64" s="464"/>
      <c r="I64" s="464"/>
      <c r="J64" s="464"/>
      <c r="K64" s="465">
        <f t="shared" si="1"/>
        <v>0</v>
      </c>
      <c r="L64" s="466"/>
      <c r="N64" s="202" t="e">
        <f>COUNTIF(#REF!,"&lt;=20")</f>
        <v>#REF!</v>
      </c>
      <c r="O64" s="202" t="e">
        <f>N64-#REF!</f>
        <v>#REF!</v>
      </c>
      <c r="P64" s="98"/>
      <c r="Q64" s="98"/>
      <c r="R64" s="98"/>
      <c r="S64" s="93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DY64" s="98"/>
      <c r="DZ64" s="98"/>
      <c r="EA64" s="98"/>
      <c r="EB64" s="98"/>
      <c r="EC64" s="98"/>
      <c r="ED64" s="98"/>
      <c r="EE64" s="98"/>
      <c r="EF64" s="98"/>
      <c r="EG64" s="98"/>
      <c r="EH64" s="98"/>
      <c r="EI64" s="98"/>
      <c r="EJ64" s="98"/>
      <c r="EK64" s="98"/>
      <c r="EL64" s="98"/>
      <c r="EM64" s="98"/>
      <c r="EN64" s="98"/>
      <c r="EO64" s="98"/>
      <c r="EP64" s="98"/>
      <c r="EQ64" s="98"/>
      <c r="ER64" s="98"/>
      <c r="ES64" s="98"/>
      <c r="ET64" s="98"/>
      <c r="EU64" s="98"/>
      <c r="EV64" s="98"/>
      <c r="EW64" s="98"/>
      <c r="EX64" s="98"/>
      <c r="EY64" s="98"/>
      <c r="EZ64" s="98"/>
      <c r="FA64" s="98"/>
      <c r="FB64" s="98"/>
      <c r="FC64" s="98"/>
      <c r="FD64" s="98"/>
      <c r="FE64" s="98"/>
      <c r="FF64" s="98"/>
      <c r="FG64" s="98"/>
      <c r="FH64" s="98"/>
      <c r="FI64" s="98"/>
      <c r="FJ64" s="98"/>
      <c r="FK64" s="98"/>
      <c r="FL64" s="98"/>
      <c r="FM64" s="98"/>
      <c r="FN64" s="98"/>
      <c r="FO64" s="98"/>
      <c r="FP64" s="98"/>
      <c r="FQ64" s="98"/>
      <c r="FR64" s="98"/>
      <c r="FS64" s="98"/>
      <c r="FT64" s="98"/>
      <c r="FU64" s="98"/>
      <c r="FV64" s="98"/>
      <c r="FW64" s="98"/>
      <c r="FX64" s="98"/>
      <c r="FY64" s="98"/>
      <c r="FZ64" s="98"/>
      <c r="GA64" s="98"/>
      <c r="GB64" s="98"/>
      <c r="GC64" s="98"/>
      <c r="GD64" s="98"/>
      <c r="GE64" s="98"/>
      <c r="GF64" s="98"/>
      <c r="GG64" s="98"/>
      <c r="GH64" s="98"/>
      <c r="GI64" s="98"/>
      <c r="GJ64" s="98"/>
      <c r="GK64" s="98"/>
      <c r="GL64" s="98"/>
      <c r="GM64" s="98"/>
      <c r="GN64" s="98"/>
      <c r="GO64" s="98"/>
      <c r="GP64" s="98"/>
      <c r="GQ64" s="98"/>
      <c r="GR64" s="98"/>
      <c r="GS64" s="98"/>
      <c r="GT64" s="98"/>
      <c r="GU64" s="98"/>
      <c r="GV64" s="98"/>
      <c r="GW64" s="98"/>
      <c r="GX64" s="98"/>
      <c r="GY64" s="98"/>
      <c r="GZ64" s="98"/>
      <c r="HA64" s="98"/>
      <c r="HB64" s="98"/>
      <c r="HC64" s="98"/>
      <c r="HD64" s="98"/>
      <c r="HE64" s="98"/>
      <c r="HF64" s="98"/>
      <c r="HG64" s="98"/>
      <c r="HH64" s="98"/>
      <c r="HI64" s="98"/>
      <c r="HJ64" s="98"/>
      <c r="HK64" s="98"/>
      <c r="HL64" s="98"/>
      <c r="HM64" s="98"/>
      <c r="HN64" s="98"/>
      <c r="HO64" s="98"/>
      <c r="HP64" s="98"/>
      <c r="HQ64" s="98"/>
      <c r="HR64" s="98"/>
      <c r="HS64" s="98"/>
      <c r="HT64" s="98"/>
      <c r="HU64" s="98"/>
      <c r="HV64" s="98"/>
      <c r="HW64" s="98"/>
      <c r="HX64" s="98"/>
      <c r="HY64" s="98"/>
      <c r="HZ64" s="98"/>
      <c r="IA64" s="98"/>
      <c r="IB64" s="98"/>
      <c r="IC64" s="98"/>
      <c r="ID64" s="98"/>
      <c r="IE64" s="98"/>
      <c r="IF64" s="98"/>
      <c r="IG64" s="98"/>
      <c r="IH64" s="98"/>
      <c r="II64" s="98"/>
      <c r="IJ64" s="98"/>
      <c r="IK64" s="98"/>
      <c r="IL64" s="98"/>
      <c r="IM64" s="98"/>
      <c r="IN64" s="98"/>
      <c r="IO64" s="98"/>
      <c r="IP64" s="98"/>
      <c r="IQ64" s="98"/>
      <c r="IR64" s="98"/>
      <c r="IS64" s="98"/>
      <c r="IT64" s="98"/>
      <c r="IU64" s="98"/>
      <c r="IV64" s="98"/>
    </row>
    <row r="65" spans="1:256" s="13" customFormat="1" ht="30" customHeight="1">
      <c r="A65" s="394"/>
      <c r="C65" s="463"/>
      <c r="D65" s="463"/>
      <c r="E65" s="464"/>
      <c r="F65" s="464"/>
      <c r="G65" s="464"/>
      <c r="H65" s="464"/>
      <c r="I65" s="464"/>
      <c r="J65" s="464"/>
      <c r="K65" s="465">
        <f t="shared" si="1"/>
        <v>0</v>
      </c>
      <c r="L65" s="466"/>
      <c r="N65" s="202" t="e">
        <f>COUNTIF(#REF!,"&lt;=20")</f>
        <v>#REF!</v>
      </c>
      <c r="O65" s="202" t="e">
        <f>N65-#REF!</f>
        <v>#REF!</v>
      </c>
      <c r="P65" s="98"/>
      <c r="Q65" s="98"/>
      <c r="R65" s="98"/>
      <c r="S65" s="93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8"/>
      <c r="FF65" s="98"/>
      <c r="FG65" s="98"/>
      <c r="FH65" s="98"/>
      <c r="FI65" s="98"/>
      <c r="FJ65" s="98"/>
      <c r="FK65" s="98"/>
      <c r="FL65" s="98"/>
      <c r="FM65" s="98"/>
      <c r="FN65" s="98"/>
      <c r="FO65" s="98"/>
      <c r="FP65" s="98"/>
      <c r="FQ65" s="98"/>
      <c r="FR65" s="98"/>
      <c r="FS65" s="98"/>
      <c r="FT65" s="98"/>
      <c r="FU65" s="98"/>
      <c r="FV65" s="98"/>
      <c r="FW65" s="98"/>
      <c r="FX65" s="98"/>
      <c r="FY65" s="98"/>
      <c r="FZ65" s="98"/>
      <c r="GA65" s="98"/>
      <c r="GB65" s="98"/>
      <c r="GC65" s="98"/>
      <c r="GD65" s="98"/>
      <c r="GE65" s="98"/>
      <c r="GF65" s="98"/>
      <c r="GG65" s="98"/>
      <c r="GH65" s="98"/>
      <c r="GI65" s="98"/>
      <c r="GJ65" s="98"/>
      <c r="GK65" s="98"/>
      <c r="GL65" s="98"/>
      <c r="GM65" s="98"/>
      <c r="GN65" s="98"/>
      <c r="GO65" s="98"/>
      <c r="GP65" s="98"/>
      <c r="GQ65" s="98"/>
      <c r="GR65" s="98"/>
      <c r="GS65" s="98"/>
      <c r="GT65" s="98"/>
      <c r="GU65" s="98"/>
      <c r="GV65" s="98"/>
      <c r="GW65" s="98"/>
      <c r="GX65" s="98"/>
      <c r="GY65" s="98"/>
      <c r="GZ65" s="98"/>
      <c r="HA65" s="98"/>
      <c r="HB65" s="98"/>
      <c r="HC65" s="98"/>
      <c r="HD65" s="98"/>
      <c r="HE65" s="98"/>
      <c r="HF65" s="98"/>
      <c r="HG65" s="98"/>
      <c r="HH65" s="98"/>
      <c r="HI65" s="98"/>
      <c r="HJ65" s="98"/>
      <c r="HK65" s="98"/>
      <c r="HL65" s="98"/>
      <c r="HM65" s="98"/>
      <c r="HN65" s="98"/>
      <c r="HO65" s="98"/>
      <c r="HP65" s="98"/>
      <c r="HQ65" s="98"/>
      <c r="HR65" s="98"/>
      <c r="HS65" s="98"/>
      <c r="HT65" s="98"/>
      <c r="HU65" s="98"/>
      <c r="HV65" s="98"/>
      <c r="HW65" s="98"/>
      <c r="HX65" s="98"/>
      <c r="HY65" s="98"/>
      <c r="HZ65" s="98"/>
      <c r="IA65" s="98"/>
      <c r="IB65" s="98"/>
      <c r="IC65" s="98"/>
      <c r="ID65" s="98"/>
      <c r="IE65" s="98"/>
      <c r="IF65" s="98"/>
      <c r="IG65" s="98"/>
      <c r="IH65" s="98"/>
      <c r="II65" s="98"/>
      <c r="IJ65" s="98"/>
      <c r="IK65" s="98"/>
      <c r="IL65" s="98"/>
      <c r="IM65" s="98"/>
      <c r="IN65" s="98"/>
      <c r="IO65" s="98"/>
      <c r="IP65" s="98"/>
      <c r="IQ65" s="98"/>
      <c r="IR65" s="98"/>
      <c r="IS65" s="98"/>
      <c r="IT65" s="98"/>
      <c r="IU65" s="98"/>
      <c r="IV65" s="98"/>
    </row>
    <row r="66" spans="1:256" s="13" customFormat="1" ht="30" customHeight="1">
      <c r="A66" s="394"/>
      <c r="C66" s="463"/>
      <c r="D66" s="463"/>
      <c r="E66" s="464"/>
      <c r="F66" s="464"/>
      <c r="G66" s="464"/>
      <c r="H66" s="464"/>
      <c r="I66" s="464"/>
      <c r="J66" s="464"/>
      <c r="K66" s="465">
        <f t="shared" si="1"/>
        <v>0</v>
      </c>
      <c r="L66" s="466"/>
      <c r="N66" s="202" t="e">
        <f>COUNTIF(#REF!,"&lt;=20")</f>
        <v>#REF!</v>
      </c>
      <c r="O66" s="202" t="e">
        <f>N66-#REF!</f>
        <v>#REF!</v>
      </c>
      <c r="P66" s="98"/>
      <c r="Q66" s="98"/>
      <c r="R66" s="98"/>
      <c r="S66" s="93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98"/>
      <c r="EE66" s="98"/>
      <c r="EF66" s="98"/>
      <c r="EG66" s="98"/>
      <c r="EH66" s="98"/>
      <c r="EI66" s="98"/>
      <c r="EJ66" s="98"/>
      <c r="EK66" s="98"/>
      <c r="EL66" s="98"/>
      <c r="EM66" s="98"/>
      <c r="EN66" s="98"/>
      <c r="EO66" s="98"/>
      <c r="EP66" s="98"/>
      <c r="EQ66" s="98"/>
      <c r="ER66" s="98"/>
      <c r="ES66" s="98"/>
      <c r="ET66" s="98"/>
      <c r="EU66" s="98"/>
      <c r="EV66" s="98"/>
      <c r="EW66" s="98"/>
      <c r="EX66" s="98"/>
      <c r="EY66" s="98"/>
      <c r="EZ66" s="98"/>
      <c r="FA66" s="98"/>
      <c r="FB66" s="98"/>
      <c r="FC66" s="98"/>
      <c r="FD66" s="98"/>
      <c r="FE66" s="98"/>
      <c r="FF66" s="98"/>
      <c r="FG66" s="98"/>
      <c r="FH66" s="98"/>
      <c r="FI66" s="98"/>
      <c r="FJ66" s="98"/>
      <c r="FK66" s="98"/>
      <c r="FL66" s="98"/>
      <c r="FM66" s="98"/>
      <c r="FN66" s="98"/>
      <c r="FO66" s="98"/>
      <c r="FP66" s="98"/>
      <c r="FQ66" s="98"/>
      <c r="FR66" s="98"/>
      <c r="FS66" s="98"/>
      <c r="FT66" s="98"/>
      <c r="FU66" s="98"/>
      <c r="FV66" s="98"/>
      <c r="FW66" s="98"/>
      <c r="FX66" s="98"/>
      <c r="FY66" s="98"/>
      <c r="FZ66" s="98"/>
      <c r="GA66" s="98"/>
      <c r="GB66" s="98"/>
      <c r="GC66" s="98"/>
      <c r="GD66" s="98"/>
      <c r="GE66" s="98"/>
      <c r="GF66" s="98"/>
      <c r="GG66" s="98"/>
      <c r="GH66" s="98"/>
      <c r="GI66" s="98"/>
      <c r="GJ66" s="98"/>
      <c r="GK66" s="98"/>
      <c r="GL66" s="98"/>
      <c r="GM66" s="98"/>
      <c r="GN66" s="98"/>
      <c r="GO66" s="98"/>
      <c r="GP66" s="98"/>
      <c r="GQ66" s="98"/>
      <c r="GR66" s="98"/>
      <c r="GS66" s="98"/>
      <c r="GT66" s="98"/>
      <c r="GU66" s="98"/>
      <c r="GV66" s="98"/>
      <c r="GW66" s="98"/>
      <c r="GX66" s="98"/>
      <c r="GY66" s="98"/>
      <c r="GZ66" s="98"/>
      <c r="HA66" s="98"/>
      <c r="HB66" s="98"/>
      <c r="HC66" s="98"/>
      <c r="HD66" s="98"/>
      <c r="HE66" s="98"/>
      <c r="HF66" s="98"/>
      <c r="HG66" s="98"/>
      <c r="HH66" s="98"/>
      <c r="HI66" s="98"/>
      <c r="HJ66" s="98"/>
      <c r="HK66" s="98"/>
      <c r="HL66" s="98"/>
      <c r="HM66" s="98"/>
      <c r="HN66" s="98"/>
      <c r="HO66" s="98"/>
      <c r="HP66" s="98"/>
      <c r="HQ66" s="98"/>
      <c r="HR66" s="98"/>
      <c r="HS66" s="98"/>
      <c r="HT66" s="98"/>
      <c r="HU66" s="98"/>
      <c r="HV66" s="98"/>
      <c r="HW66" s="98"/>
      <c r="HX66" s="98"/>
      <c r="HY66" s="98"/>
      <c r="HZ66" s="98"/>
      <c r="IA66" s="98"/>
      <c r="IB66" s="98"/>
      <c r="IC66" s="98"/>
      <c r="ID66" s="98"/>
      <c r="IE66" s="98"/>
      <c r="IF66" s="98"/>
      <c r="IG66" s="98"/>
      <c r="IH66" s="98"/>
      <c r="II66" s="98"/>
      <c r="IJ66" s="98"/>
      <c r="IK66" s="98"/>
      <c r="IL66" s="98"/>
      <c r="IM66" s="98"/>
      <c r="IN66" s="98"/>
      <c r="IO66" s="98"/>
      <c r="IP66" s="98"/>
      <c r="IQ66" s="98"/>
      <c r="IR66" s="98"/>
      <c r="IS66" s="98"/>
      <c r="IT66" s="98"/>
      <c r="IU66" s="98"/>
      <c r="IV66" s="98"/>
    </row>
    <row r="67" spans="1:256" s="13" customFormat="1" ht="30" customHeight="1">
      <c r="A67" s="394"/>
      <c r="C67" s="463"/>
      <c r="D67" s="463"/>
      <c r="E67" s="464"/>
      <c r="F67" s="464"/>
      <c r="G67" s="464"/>
      <c r="H67" s="464"/>
      <c r="I67" s="464"/>
      <c r="J67" s="464"/>
      <c r="K67" s="465">
        <f t="shared" si="1"/>
        <v>0</v>
      </c>
      <c r="L67" s="466"/>
      <c r="N67" s="202" t="e">
        <f>COUNTIF(#REF!,"&lt;=20")</f>
        <v>#REF!</v>
      </c>
      <c r="O67" s="202" t="e">
        <f>N67-#REF!</f>
        <v>#REF!</v>
      </c>
      <c r="P67" s="98"/>
      <c r="Q67" s="98"/>
      <c r="R67" s="98"/>
      <c r="S67" s="93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8"/>
      <c r="FX67" s="98"/>
      <c r="FY67" s="98"/>
      <c r="FZ67" s="98"/>
      <c r="GA67" s="98"/>
      <c r="GB67" s="98"/>
      <c r="GC67" s="98"/>
      <c r="GD67" s="98"/>
      <c r="GE67" s="98"/>
      <c r="GF67" s="98"/>
      <c r="GG67" s="98"/>
      <c r="GH67" s="98"/>
      <c r="GI67" s="98"/>
      <c r="GJ67" s="98"/>
      <c r="GK67" s="98"/>
      <c r="GL67" s="98"/>
      <c r="GM67" s="98"/>
      <c r="GN67" s="98"/>
      <c r="GO67" s="98"/>
      <c r="GP67" s="98"/>
      <c r="GQ67" s="98"/>
      <c r="GR67" s="98"/>
      <c r="GS67" s="98"/>
      <c r="GT67" s="98"/>
      <c r="GU67" s="98"/>
      <c r="GV67" s="98"/>
      <c r="GW67" s="98"/>
      <c r="GX67" s="98"/>
      <c r="GY67" s="98"/>
      <c r="GZ67" s="98"/>
      <c r="HA67" s="98"/>
      <c r="HB67" s="98"/>
      <c r="HC67" s="98"/>
      <c r="HD67" s="98"/>
      <c r="HE67" s="98"/>
      <c r="HF67" s="98"/>
      <c r="HG67" s="98"/>
      <c r="HH67" s="98"/>
      <c r="HI67" s="98"/>
      <c r="HJ67" s="98"/>
      <c r="HK67" s="98"/>
      <c r="HL67" s="98"/>
      <c r="HM67" s="98"/>
      <c r="HN67" s="98"/>
      <c r="HO67" s="98"/>
      <c r="HP67" s="98"/>
      <c r="HQ67" s="98"/>
      <c r="HR67" s="98"/>
      <c r="HS67" s="98"/>
      <c r="HT67" s="98"/>
      <c r="HU67" s="98"/>
      <c r="HV67" s="98"/>
      <c r="HW67" s="98"/>
      <c r="HX67" s="98"/>
      <c r="HY67" s="98"/>
      <c r="HZ67" s="98"/>
      <c r="IA67" s="98"/>
      <c r="IB67" s="98"/>
      <c r="IC67" s="98"/>
      <c r="ID67" s="98"/>
      <c r="IE67" s="98"/>
      <c r="IF67" s="98"/>
      <c r="IG67" s="98"/>
      <c r="IH67" s="98"/>
      <c r="II67" s="98"/>
      <c r="IJ67" s="98"/>
      <c r="IK67" s="98"/>
      <c r="IL67" s="98"/>
      <c r="IM67" s="98"/>
      <c r="IN67" s="98"/>
      <c r="IO67" s="98"/>
      <c r="IP67" s="98"/>
      <c r="IQ67" s="98"/>
      <c r="IR67" s="98"/>
      <c r="IS67" s="98"/>
      <c r="IT67" s="98"/>
      <c r="IU67" s="98"/>
      <c r="IV67" s="98"/>
    </row>
    <row r="68" spans="1:256" s="13" customFormat="1" ht="30" customHeight="1">
      <c r="A68" s="394"/>
      <c r="C68" s="463"/>
      <c r="D68" s="463"/>
      <c r="E68" s="464"/>
      <c r="F68" s="464"/>
      <c r="G68" s="464"/>
      <c r="H68" s="464"/>
      <c r="I68" s="464"/>
      <c r="J68" s="464"/>
      <c r="K68" s="465">
        <f t="shared" si="1"/>
        <v>0</v>
      </c>
      <c r="L68" s="466"/>
      <c r="N68" s="202" t="e">
        <f>COUNTIF(#REF!,"&lt;=20")</f>
        <v>#REF!</v>
      </c>
      <c r="O68" s="202" t="e">
        <f>N68-#REF!</f>
        <v>#REF!</v>
      </c>
      <c r="P68" s="98"/>
      <c r="Q68" s="98"/>
      <c r="R68" s="98"/>
      <c r="S68" s="93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/>
      <c r="EH68" s="98"/>
      <c r="EI68" s="98"/>
      <c r="EJ68" s="98"/>
      <c r="EK68" s="98"/>
      <c r="EL68" s="98"/>
      <c r="EM68" s="98"/>
      <c r="EN68" s="98"/>
      <c r="EO68" s="98"/>
      <c r="EP68" s="98"/>
      <c r="EQ68" s="98"/>
      <c r="ER68" s="98"/>
      <c r="ES68" s="98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8"/>
      <c r="FF68" s="98"/>
      <c r="FG68" s="98"/>
      <c r="FH68" s="98"/>
      <c r="FI68" s="98"/>
      <c r="FJ68" s="98"/>
      <c r="FK68" s="98"/>
      <c r="FL68" s="98"/>
      <c r="FM68" s="98"/>
      <c r="FN68" s="98"/>
      <c r="FO68" s="98"/>
      <c r="FP68" s="98"/>
      <c r="FQ68" s="98"/>
      <c r="FR68" s="98"/>
      <c r="FS68" s="98"/>
      <c r="FT68" s="98"/>
      <c r="FU68" s="98"/>
      <c r="FV68" s="98"/>
      <c r="FW68" s="98"/>
      <c r="FX68" s="98"/>
      <c r="FY68" s="98"/>
      <c r="FZ68" s="98"/>
      <c r="GA68" s="98"/>
      <c r="GB68" s="98"/>
      <c r="GC68" s="98"/>
      <c r="GD68" s="98"/>
      <c r="GE68" s="98"/>
      <c r="GF68" s="98"/>
      <c r="GG68" s="98"/>
      <c r="GH68" s="98"/>
      <c r="GI68" s="98"/>
      <c r="GJ68" s="98"/>
      <c r="GK68" s="98"/>
      <c r="GL68" s="98"/>
      <c r="GM68" s="98"/>
      <c r="GN68" s="98"/>
      <c r="GO68" s="98"/>
      <c r="GP68" s="98"/>
      <c r="GQ68" s="98"/>
      <c r="GR68" s="98"/>
      <c r="GS68" s="98"/>
      <c r="GT68" s="98"/>
      <c r="GU68" s="98"/>
      <c r="GV68" s="98"/>
      <c r="GW68" s="98"/>
      <c r="GX68" s="98"/>
      <c r="GY68" s="98"/>
      <c r="GZ68" s="98"/>
      <c r="HA68" s="98"/>
      <c r="HB68" s="98"/>
      <c r="HC68" s="98"/>
      <c r="HD68" s="98"/>
      <c r="HE68" s="98"/>
      <c r="HF68" s="98"/>
      <c r="HG68" s="98"/>
      <c r="HH68" s="98"/>
      <c r="HI68" s="98"/>
      <c r="HJ68" s="98"/>
      <c r="HK68" s="98"/>
      <c r="HL68" s="98"/>
      <c r="HM68" s="98"/>
      <c r="HN68" s="98"/>
      <c r="HO68" s="98"/>
      <c r="HP68" s="98"/>
      <c r="HQ68" s="98"/>
      <c r="HR68" s="98"/>
      <c r="HS68" s="98"/>
      <c r="HT68" s="98"/>
      <c r="HU68" s="98"/>
      <c r="HV68" s="98"/>
      <c r="HW68" s="98"/>
      <c r="HX68" s="98"/>
      <c r="HY68" s="98"/>
      <c r="HZ68" s="98"/>
      <c r="IA68" s="98"/>
      <c r="IB68" s="98"/>
      <c r="IC68" s="98"/>
      <c r="ID68" s="98"/>
      <c r="IE68" s="98"/>
      <c r="IF68" s="98"/>
      <c r="IG68" s="98"/>
      <c r="IH68" s="98"/>
      <c r="II68" s="98"/>
      <c r="IJ68" s="98"/>
      <c r="IK68" s="98"/>
      <c r="IL68" s="98"/>
      <c r="IM68" s="98"/>
      <c r="IN68" s="98"/>
      <c r="IO68" s="98"/>
      <c r="IP68" s="98"/>
      <c r="IQ68" s="98"/>
      <c r="IR68" s="98"/>
      <c r="IS68" s="98"/>
      <c r="IT68" s="98"/>
      <c r="IU68" s="98"/>
      <c r="IV68" s="98"/>
    </row>
    <row r="69" spans="1:256" s="13" customFormat="1" ht="30" customHeight="1">
      <c r="A69" s="394"/>
      <c r="C69" s="463"/>
      <c r="D69" s="463"/>
      <c r="E69" s="464"/>
      <c r="F69" s="464"/>
      <c r="G69" s="464"/>
      <c r="H69" s="464"/>
      <c r="I69" s="464"/>
      <c r="J69" s="464"/>
      <c r="K69" s="465">
        <f t="shared" si="1"/>
        <v>0</v>
      </c>
      <c r="L69" s="466"/>
      <c r="N69" s="202">
        <f aca="true" t="shared" si="2" ref="N69:N112">COUNTIF(K1:L69,"&lt;=20")</f>
        <v>25</v>
      </c>
      <c r="O69" s="202">
        <f aca="true" t="shared" si="3" ref="O69:O112">N69-M1</f>
        <v>25</v>
      </c>
      <c r="P69" s="98"/>
      <c r="Q69" s="98"/>
      <c r="R69" s="98"/>
      <c r="S69" s="93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98"/>
      <c r="FG69" s="98"/>
      <c r="FH69" s="98"/>
      <c r="FI69" s="98"/>
      <c r="FJ69" s="98"/>
      <c r="FK69" s="98"/>
      <c r="FL69" s="98"/>
      <c r="FM69" s="98"/>
      <c r="FN69" s="98"/>
      <c r="FO69" s="98"/>
      <c r="FP69" s="98"/>
      <c r="FQ69" s="98"/>
      <c r="FR69" s="98"/>
      <c r="FS69" s="98"/>
      <c r="FT69" s="98"/>
      <c r="FU69" s="98"/>
      <c r="FV69" s="98"/>
      <c r="FW69" s="98"/>
      <c r="FX69" s="98"/>
      <c r="FY69" s="98"/>
      <c r="FZ69" s="98"/>
      <c r="GA69" s="98"/>
      <c r="GB69" s="98"/>
      <c r="GC69" s="98"/>
      <c r="GD69" s="98"/>
      <c r="GE69" s="98"/>
      <c r="GF69" s="98"/>
      <c r="GG69" s="98"/>
      <c r="GH69" s="98"/>
      <c r="GI69" s="98"/>
      <c r="GJ69" s="98"/>
      <c r="GK69" s="98"/>
      <c r="GL69" s="98"/>
      <c r="GM69" s="98"/>
      <c r="GN69" s="98"/>
      <c r="GO69" s="98"/>
      <c r="GP69" s="98"/>
      <c r="GQ69" s="98"/>
      <c r="GR69" s="98"/>
      <c r="GS69" s="98"/>
      <c r="GT69" s="98"/>
      <c r="GU69" s="98"/>
      <c r="GV69" s="98"/>
      <c r="GW69" s="98"/>
      <c r="GX69" s="98"/>
      <c r="GY69" s="98"/>
      <c r="GZ69" s="98"/>
      <c r="HA69" s="98"/>
      <c r="HB69" s="98"/>
      <c r="HC69" s="98"/>
      <c r="HD69" s="98"/>
      <c r="HE69" s="98"/>
      <c r="HF69" s="98"/>
      <c r="HG69" s="98"/>
      <c r="HH69" s="98"/>
      <c r="HI69" s="98"/>
      <c r="HJ69" s="98"/>
      <c r="HK69" s="98"/>
      <c r="HL69" s="98"/>
      <c r="HM69" s="98"/>
      <c r="HN69" s="98"/>
      <c r="HO69" s="98"/>
      <c r="HP69" s="98"/>
      <c r="HQ69" s="98"/>
      <c r="HR69" s="98"/>
      <c r="HS69" s="98"/>
      <c r="HT69" s="98"/>
      <c r="HU69" s="98"/>
      <c r="HV69" s="98"/>
      <c r="HW69" s="98"/>
      <c r="HX69" s="98"/>
      <c r="HY69" s="98"/>
      <c r="HZ69" s="98"/>
      <c r="IA69" s="98"/>
      <c r="IB69" s="98"/>
      <c r="IC69" s="98"/>
      <c r="ID69" s="98"/>
      <c r="IE69" s="98"/>
      <c r="IF69" s="98"/>
      <c r="IG69" s="98"/>
      <c r="IH69" s="98"/>
      <c r="II69" s="98"/>
      <c r="IJ69" s="98"/>
      <c r="IK69" s="98"/>
      <c r="IL69" s="98"/>
      <c r="IM69" s="98"/>
      <c r="IN69" s="98"/>
      <c r="IO69" s="98"/>
      <c r="IP69" s="98"/>
      <c r="IQ69" s="98"/>
      <c r="IR69" s="98"/>
      <c r="IS69" s="98"/>
      <c r="IT69" s="98"/>
      <c r="IU69" s="98"/>
      <c r="IV69" s="98"/>
    </row>
    <row r="70" spans="1:256" s="13" customFormat="1" ht="30" customHeight="1">
      <c r="A70" s="394"/>
      <c r="C70" s="463"/>
      <c r="D70" s="463"/>
      <c r="E70" s="464"/>
      <c r="F70" s="464"/>
      <c r="G70" s="464"/>
      <c r="H70" s="464"/>
      <c r="I70" s="464"/>
      <c r="J70" s="464"/>
      <c r="K70" s="465">
        <f t="shared" si="1"/>
        <v>0</v>
      </c>
      <c r="L70" s="466"/>
      <c r="N70" s="202">
        <f t="shared" si="2"/>
        <v>26</v>
      </c>
      <c r="O70" s="202">
        <f t="shared" si="3"/>
        <v>26</v>
      </c>
      <c r="P70" s="98"/>
      <c r="Q70" s="98"/>
      <c r="R70" s="98"/>
      <c r="S70" s="93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8"/>
      <c r="FF70" s="98"/>
      <c r="FG70" s="98"/>
      <c r="FH70" s="98"/>
      <c r="FI70" s="98"/>
      <c r="FJ70" s="98"/>
      <c r="FK70" s="98"/>
      <c r="FL70" s="98"/>
      <c r="FM70" s="98"/>
      <c r="FN70" s="98"/>
      <c r="FO70" s="98"/>
      <c r="FP70" s="98"/>
      <c r="FQ70" s="98"/>
      <c r="FR70" s="98"/>
      <c r="FS70" s="98"/>
      <c r="FT70" s="98"/>
      <c r="FU70" s="98"/>
      <c r="FV70" s="98"/>
      <c r="FW70" s="98"/>
      <c r="FX70" s="98"/>
      <c r="FY70" s="98"/>
      <c r="FZ70" s="98"/>
      <c r="GA70" s="98"/>
      <c r="GB70" s="98"/>
      <c r="GC70" s="98"/>
      <c r="GD70" s="98"/>
      <c r="GE70" s="98"/>
      <c r="GF70" s="98"/>
      <c r="GG70" s="98"/>
      <c r="GH70" s="98"/>
      <c r="GI70" s="98"/>
      <c r="GJ70" s="98"/>
      <c r="GK70" s="98"/>
      <c r="GL70" s="98"/>
      <c r="GM70" s="98"/>
      <c r="GN70" s="98"/>
      <c r="GO70" s="98"/>
      <c r="GP70" s="98"/>
      <c r="GQ70" s="98"/>
      <c r="GR70" s="98"/>
      <c r="GS70" s="98"/>
      <c r="GT70" s="98"/>
      <c r="GU70" s="98"/>
      <c r="GV70" s="98"/>
      <c r="GW70" s="98"/>
      <c r="GX70" s="98"/>
      <c r="GY70" s="98"/>
      <c r="GZ70" s="98"/>
      <c r="HA70" s="98"/>
      <c r="HB70" s="98"/>
      <c r="HC70" s="98"/>
      <c r="HD70" s="98"/>
      <c r="HE70" s="98"/>
      <c r="HF70" s="98"/>
      <c r="HG70" s="98"/>
      <c r="HH70" s="98"/>
      <c r="HI70" s="98"/>
      <c r="HJ70" s="98"/>
      <c r="HK70" s="98"/>
      <c r="HL70" s="98"/>
      <c r="HM70" s="98"/>
      <c r="HN70" s="98"/>
      <c r="HO70" s="98"/>
      <c r="HP70" s="98"/>
      <c r="HQ70" s="98"/>
      <c r="HR70" s="98"/>
      <c r="HS70" s="98"/>
      <c r="HT70" s="98"/>
      <c r="HU70" s="98"/>
      <c r="HV70" s="98"/>
      <c r="HW70" s="98"/>
      <c r="HX70" s="98"/>
      <c r="HY70" s="98"/>
      <c r="HZ70" s="98"/>
      <c r="IA70" s="98"/>
      <c r="IB70" s="98"/>
      <c r="IC70" s="98"/>
      <c r="ID70" s="98"/>
      <c r="IE70" s="98"/>
      <c r="IF70" s="98"/>
      <c r="IG70" s="98"/>
      <c r="IH70" s="98"/>
      <c r="II70" s="98"/>
      <c r="IJ70" s="98"/>
      <c r="IK70" s="98"/>
      <c r="IL70" s="98"/>
      <c r="IM70" s="98"/>
      <c r="IN70" s="98"/>
      <c r="IO70" s="98"/>
      <c r="IP70" s="98"/>
      <c r="IQ70" s="98"/>
      <c r="IR70" s="98"/>
      <c r="IS70" s="98"/>
      <c r="IT70" s="98"/>
      <c r="IU70" s="98"/>
      <c r="IV70" s="98"/>
    </row>
    <row r="71" spans="1:256" s="13" customFormat="1" ht="30" customHeight="1">
      <c r="A71" s="394"/>
      <c r="C71" s="463"/>
      <c r="D71" s="463"/>
      <c r="E71" s="464"/>
      <c r="F71" s="464"/>
      <c r="G71" s="464"/>
      <c r="H71" s="464"/>
      <c r="I71" s="464"/>
      <c r="J71" s="464"/>
      <c r="K71" s="465">
        <f t="shared" si="1"/>
        <v>0</v>
      </c>
      <c r="L71" s="466"/>
      <c r="N71" s="202">
        <f t="shared" si="2"/>
        <v>27</v>
      </c>
      <c r="O71" s="202">
        <f t="shared" si="3"/>
        <v>27</v>
      </c>
      <c r="P71" s="98"/>
      <c r="Q71" s="98"/>
      <c r="R71" s="98"/>
      <c r="S71" s="93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  <c r="DQ71" s="98"/>
      <c r="DR71" s="98"/>
      <c r="DS71" s="98"/>
      <c r="DT71" s="98"/>
      <c r="DU71" s="98"/>
      <c r="DV71" s="98"/>
      <c r="DW71" s="98"/>
      <c r="DX71" s="98"/>
      <c r="DY71" s="98"/>
      <c r="DZ71" s="98"/>
      <c r="EA71" s="98"/>
      <c r="EB71" s="98"/>
      <c r="EC71" s="98"/>
      <c r="ED71" s="98"/>
      <c r="EE71" s="98"/>
      <c r="EF71" s="98"/>
      <c r="EG71" s="98"/>
      <c r="EH71" s="98"/>
      <c r="EI71" s="98"/>
      <c r="EJ71" s="98"/>
      <c r="EK71" s="98"/>
      <c r="EL71" s="98"/>
      <c r="EM71" s="98"/>
      <c r="EN71" s="98"/>
      <c r="EO71" s="98"/>
      <c r="EP71" s="98"/>
      <c r="EQ71" s="98"/>
      <c r="ER71" s="98"/>
      <c r="ES71" s="98"/>
      <c r="ET71" s="98"/>
      <c r="EU71" s="98"/>
      <c r="EV71" s="98"/>
      <c r="EW71" s="98"/>
      <c r="EX71" s="98"/>
      <c r="EY71" s="98"/>
      <c r="EZ71" s="98"/>
      <c r="FA71" s="98"/>
      <c r="FB71" s="98"/>
      <c r="FC71" s="98"/>
      <c r="FD71" s="98"/>
      <c r="FE71" s="98"/>
      <c r="FF71" s="98"/>
      <c r="FG71" s="98"/>
      <c r="FH71" s="98"/>
      <c r="FI71" s="98"/>
      <c r="FJ71" s="98"/>
      <c r="FK71" s="98"/>
      <c r="FL71" s="98"/>
      <c r="FM71" s="98"/>
      <c r="FN71" s="98"/>
      <c r="FO71" s="98"/>
      <c r="FP71" s="98"/>
      <c r="FQ71" s="98"/>
      <c r="FR71" s="98"/>
      <c r="FS71" s="98"/>
      <c r="FT71" s="98"/>
      <c r="FU71" s="98"/>
      <c r="FV71" s="98"/>
      <c r="FW71" s="98"/>
      <c r="FX71" s="98"/>
      <c r="FY71" s="98"/>
      <c r="FZ71" s="98"/>
      <c r="GA71" s="98"/>
      <c r="GB71" s="98"/>
      <c r="GC71" s="98"/>
      <c r="GD71" s="98"/>
      <c r="GE71" s="98"/>
      <c r="GF71" s="98"/>
      <c r="GG71" s="98"/>
      <c r="GH71" s="98"/>
      <c r="GI71" s="98"/>
      <c r="GJ71" s="98"/>
      <c r="GK71" s="98"/>
      <c r="GL71" s="98"/>
      <c r="GM71" s="98"/>
      <c r="GN71" s="98"/>
      <c r="GO71" s="98"/>
      <c r="GP71" s="98"/>
      <c r="GQ71" s="98"/>
      <c r="GR71" s="98"/>
      <c r="GS71" s="98"/>
      <c r="GT71" s="98"/>
      <c r="GU71" s="98"/>
      <c r="GV71" s="98"/>
      <c r="GW71" s="98"/>
      <c r="GX71" s="98"/>
      <c r="GY71" s="98"/>
      <c r="GZ71" s="98"/>
      <c r="HA71" s="98"/>
      <c r="HB71" s="98"/>
      <c r="HC71" s="98"/>
      <c r="HD71" s="98"/>
      <c r="HE71" s="98"/>
      <c r="HF71" s="98"/>
      <c r="HG71" s="98"/>
      <c r="HH71" s="98"/>
      <c r="HI71" s="98"/>
      <c r="HJ71" s="98"/>
      <c r="HK71" s="98"/>
      <c r="HL71" s="98"/>
      <c r="HM71" s="98"/>
      <c r="HN71" s="98"/>
      <c r="HO71" s="98"/>
      <c r="HP71" s="98"/>
      <c r="HQ71" s="98"/>
      <c r="HR71" s="98"/>
      <c r="HS71" s="98"/>
      <c r="HT71" s="98"/>
      <c r="HU71" s="98"/>
      <c r="HV71" s="98"/>
      <c r="HW71" s="98"/>
      <c r="HX71" s="98"/>
      <c r="HY71" s="98"/>
      <c r="HZ71" s="98"/>
      <c r="IA71" s="98"/>
      <c r="IB71" s="98"/>
      <c r="IC71" s="98"/>
      <c r="ID71" s="98"/>
      <c r="IE71" s="98"/>
      <c r="IF71" s="98"/>
      <c r="IG71" s="98"/>
      <c r="IH71" s="98"/>
      <c r="II71" s="98"/>
      <c r="IJ71" s="98"/>
      <c r="IK71" s="98"/>
      <c r="IL71" s="98"/>
      <c r="IM71" s="98"/>
      <c r="IN71" s="98"/>
      <c r="IO71" s="98"/>
      <c r="IP71" s="98"/>
      <c r="IQ71" s="98"/>
      <c r="IR71" s="98"/>
      <c r="IS71" s="98"/>
      <c r="IT71" s="98"/>
      <c r="IU71" s="98"/>
      <c r="IV71" s="98"/>
    </row>
    <row r="72" spans="1:256" s="13" customFormat="1" ht="30" customHeight="1">
      <c r="A72" s="394"/>
      <c r="C72" s="463"/>
      <c r="D72" s="463"/>
      <c r="E72" s="464"/>
      <c r="F72" s="464"/>
      <c r="G72" s="464"/>
      <c r="H72" s="464"/>
      <c r="I72" s="464"/>
      <c r="J72" s="464"/>
      <c r="K72" s="465">
        <f t="shared" si="1"/>
        <v>0</v>
      </c>
      <c r="L72" s="466"/>
      <c r="N72" s="202">
        <f t="shared" si="2"/>
        <v>28</v>
      </c>
      <c r="O72" s="202">
        <f t="shared" si="3"/>
        <v>28</v>
      </c>
      <c r="P72" s="98"/>
      <c r="Q72" s="98"/>
      <c r="R72" s="98"/>
      <c r="S72" s="93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8"/>
      <c r="DQ72" s="98"/>
      <c r="DR72" s="98"/>
      <c r="DS72" s="98"/>
      <c r="DT72" s="98"/>
      <c r="DU72" s="98"/>
      <c r="DV72" s="98"/>
      <c r="DW72" s="98"/>
      <c r="DX72" s="98"/>
      <c r="DY72" s="98"/>
      <c r="DZ72" s="98"/>
      <c r="EA72" s="98"/>
      <c r="EB72" s="98"/>
      <c r="EC72" s="98"/>
      <c r="ED72" s="98"/>
      <c r="EE72" s="98"/>
      <c r="EF72" s="98"/>
      <c r="EG72" s="98"/>
      <c r="EH72" s="98"/>
      <c r="EI72" s="98"/>
      <c r="EJ72" s="98"/>
      <c r="EK72" s="98"/>
      <c r="EL72" s="98"/>
      <c r="EM72" s="98"/>
      <c r="EN72" s="98"/>
      <c r="EO72" s="98"/>
      <c r="EP72" s="98"/>
      <c r="EQ72" s="98"/>
      <c r="ER72" s="98"/>
      <c r="ES72" s="98"/>
      <c r="ET72" s="98"/>
      <c r="EU72" s="98"/>
      <c r="EV72" s="98"/>
      <c r="EW72" s="98"/>
      <c r="EX72" s="98"/>
      <c r="EY72" s="98"/>
      <c r="EZ72" s="98"/>
      <c r="FA72" s="98"/>
      <c r="FB72" s="98"/>
      <c r="FC72" s="98"/>
      <c r="FD72" s="98"/>
      <c r="FE72" s="98"/>
      <c r="FF72" s="98"/>
      <c r="FG72" s="98"/>
      <c r="FH72" s="98"/>
      <c r="FI72" s="98"/>
      <c r="FJ72" s="98"/>
      <c r="FK72" s="98"/>
      <c r="FL72" s="98"/>
      <c r="FM72" s="98"/>
      <c r="FN72" s="98"/>
      <c r="FO72" s="98"/>
      <c r="FP72" s="98"/>
      <c r="FQ72" s="98"/>
      <c r="FR72" s="98"/>
      <c r="FS72" s="98"/>
      <c r="FT72" s="98"/>
      <c r="FU72" s="98"/>
      <c r="FV72" s="98"/>
      <c r="FW72" s="98"/>
      <c r="FX72" s="98"/>
      <c r="FY72" s="98"/>
      <c r="FZ72" s="98"/>
      <c r="GA72" s="98"/>
      <c r="GB72" s="98"/>
      <c r="GC72" s="98"/>
      <c r="GD72" s="98"/>
      <c r="GE72" s="98"/>
      <c r="GF72" s="98"/>
      <c r="GG72" s="98"/>
      <c r="GH72" s="98"/>
      <c r="GI72" s="98"/>
      <c r="GJ72" s="98"/>
      <c r="GK72" s="98"/>
      <c r="GL72" s="98"/>
      <c r="GM72" s="98"/>
      <c r="GN72" s="98"/>
      <c r="GO72" s="98"/>
      <c r="GP72" s="98"/>
      <c r="GQ72" s="98"/>
      <c r="GR72" s="98"/>
      <c r="GS72" s="98"/>
      <c r="GT72" s="98"/>
      <c r="GU72" s="98"/>
      <c r="GV72" s="98"/>
      <c r="GW72" s="98"/>
      <c r="GX72" s="98"/>
      <c r="GY72" s="98"/>
      <c r="GZ72" s="98"/>
      <c r="HA72" s="98"/>
      <c r="HB72" s="98"/>
      <c r="HC72" s="98"/>
      <c r="HD72" s="98"/>
      <c r="HE72" s="98"/>
      <c r="HF72" s="98"/>
      <c r="HG72" s="98"/>
      <c r="HH72" s="98"/>
      <c r="HI72" s="98"/>
      <c r="HJ72" s="98"/>
      <c r="HK72" s="98"/>
      <c r="HL72" s="98"/>
      <c r="HM72" s="98"/>
      <c r="HN72" s="98"/>
      <c r="HO72" s="98"/>
      <c r="HP72" s="98"/>
      <c r="HQ72" s="98"/>
      <c r="HR72" s="98"/>
      <c r="HS72" s="98"/>
      <c r="HT72" s="98"/>
      <c r="HU72" s="98"/>
      <c r="HV72" s="98"/>
      <c r="HW72" s="98"/>
      <c r="HX72" s="98"/>
      <c r="HY72" s="98"/>
      <c r="HZ72" s="98"/>
      <c r="IA72" s="98"/>
      <c r="IB72" s="98"/>
      <c r="IC72" s="98"/>
      <c r="ID72" s="98"/>
      <c r="IE72" s="98"/>
      <c r="IF72" s="98"/>
      <c r="IG72" s="98"/>
      <c r="IH72" s="98"/>
      <c r="II72" s="98"/>
      <c r="IJ72" s="98"/>
      <c r="IK72" s="98"/>
      <c r="IL72" s="98"/>
      <c r="IM72" s="98"/>
      <c r="IN72" s="98"/>
      <c r="IO72" s="98"/>
      <c r="IP72" s="98"/>
      <c r="IQ72" s="98"/>
      <c r="IR72" s="98"/>
      <c r="IS72" s="98"/>
      <c r="IT72" s="98"/>
      <c r="IU72" s="98"/>
      <c r="IV72" s="98"/>
    </row>
    <row r="73" spans="1:256" s="13" customFormat="1" ht="30" customHeight="1">
      <c r="A73" s="394"/>
      <c r="C73" s="463"/>
      <c r="D73" s="463"/>
      <c r="E73" s="464"/>
      <c r="F73" s="464"/>
      <c r="G73" s="464"/>
      <c r="H73" s="464"/>
      <c r="I73" s="464"/>
      <c r="J73" s="464"/>
      <c r="K73" s="465">
        <f t="shared" si="1"/>
        <v>0</v>
      </c>
      <c r="L73" s="466"/>
      <c r="N73" s="202">
        <f t="shared" si="2"/>
        <v>29</v>
      </c>
      <c r="O73" s="202">
        <f t="shared" si="3"/>
        <v>29</v>
      </c>
      <c r="P73" s="98"/>
      <c r="Q73" s="98"/>
      <c r="R73" s="98"/>
      <c r="S73" s="93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98"/>
      <c r="DQ73" s="98"/>
      <c r="DR73" s="98"/>
      <c r="DS73" s="98"/>
      <c r="DT73" s="98"/>
      <c r="DU73" s="98"/>
      <c r="DV73" s="98"/>
      <c r="DW73" s="98"/>
      <c r="DX73" s="98"/>
      <c r="DY73" s="98"/>
      <c r="DZ73" s="98"/>
      <c r="EA73" s="98"/>
      <c r="EB73" s="98"/>
      <c r="EC73" s="98"/>
      <c r="ED73" s="98"/>
      <c r="EE73" s="98"/>
      <c r="EF73" s="98"/>
      <c r="EG73" s="98"/>
      <c r="EH73" s="98"/>
      <c r="EI73" s="98"/>
      <c r="EJ73" s="98"/>
      <c r="EK73" s="98"/>
      <c r="EL73" s="98"/>
      <c r="EM73" s="98"/>
      <c r="EN73" s="98"/>
      <c r="EO73" s="98"/>
      <c r="EP73" s="98"/>
      <c r="EQ73" s="98"/>
      <c r="ER73" s="98"/>
      <c r="ES73" s="98"/>
      <c r="ET73" s="98"/>
      <c r="EU73" s="98"/>
      <c r="EV73" s="98"/>
      <c r="EW73" s="98"/>
      <c r="EX73" s="98"/>
      <c r="EY73" s="98"/>
      <c r="EZ73" s="98"/>
      <c r="FA73" s="98"/>
      <c r="FB73" s="98"/>
      <c r="FC73" s="98"/>
      <c r="FD73" s="98"/>
      <c r="FE73" s="98"/>
      <c r="FF73" s="98"/>
      <c r="FG73" s="98"/>
      <c r="FH73" s="98"/>
      <c r="FI73" s="98"/>
      <c r="FJ73" s="98"/>
      <c r="FK73" s="98"/>
      <c r="FL73" s="98"/>
      <c r="FM73" s="98"/>
      <c r="FN73" s="98"/>
      <c r="FO73" s="98"/>
      <c r="FP73" s="98"/>
      <c r="FQ73" s="98"/>
      <c r="FR73" s="98"/>
      <c r="FS73" s="98"/>
      <c r="FT73" s="98"/>
      <c r="FU73" s="98"/>
      <c r="FV73" s="98"/>
      <c r="FW73" s="98"/>
      <c r="FX73" s="98"/>
      <c r="FY73" s="98"/>
      <c r="FZ73" s="98"/>
      <c r="GA73" s="98"/>
      <c r="GB73" s="98"/>
      <c r="GC73" s="98"/>
      <c r="GD73" s="98"/>
      <c r="GE73" s="98"/>
      <c r="GF73" s="98"/>
      <c r="GG73" s="98"/>
      <c r="GH73" s="98"/>
      <c r="GI73" s="98"/>
      <c r="GJ73" s="98"/>
      <c r="GK73" s="98"/>
      <c r="GL73" s="98"/>
      <c r="GM73" s="98"/>
      <c r="GN73" s="98"/>
      <c r="GO73" s="98"/>
      <c r="GP73" s="98"/>
      <c r="GQ73" s="98"/>
      <c r="GR73" s="98"/>
      <c r="GS73" s="98"/>
      <c r="GT73" s="98"/>
      <c r="GU73" s="98"/>
      <c r="GV73" s="98"/>
      <c r="GW73" s="98"/>
      <c r="GX73" s="98"/>
      <c r="GY73" s="98"/>
      <c r="GZ73" s="98"/>
      <c r="HA73" s="98"/>
      <c r="HB73" s="98"/>
      <c r="HC73" s="98"/>
      <c r="HD73" s="98"/>
      <c r="HE73" s="98"/>
      <c r="HF73" s="98"/>
      <c r="HG73" s="98"/>
      <c r="HH73" s="98"/>
      <c r="HI73" s="98"/>
      <c r="HJ73" s="98"/>
      <c r="HK73" s="98"/>
      <c r="HL73" s="98"/>
      <c r="HM73" s="98"/>
      <c r="HN73" s="98"/>
      <c r="HO73" s="98"/>
      <c r="HP73" s="98"/>
      <c r="HQ73" s="98"/>
      <c r="HR73" s="98"/>
      <c r="HS73" s="98"/>
      <c r="HT73" s="98"/>
      <c r="HU73" s="98"/>
      <c r="HV73" s="98"/>
      <c r="HW73" s="98"/>
      <c r="HX73" s="98"/>
      <c r="HY73" s="98"/>
      <c r="HZ73" s="98"/>
      <c r="IA73" s="98"/>
      <c r="IB73" s="98"/>
      <c r="IC73" s="98"/>
      <c r="ID73" s="98"/>
      <c r="IE73" s="98"/>
      <c r="IF73" s="98"/>
      <c r="IG73" s="98"/>
      <c r="IH73" s="98"/>
      <c r="II73" s="98"/>
      <c r="IJ73" s="98"/>
      <c r="IK73" s="98"/>
      <c r="IL73" s="98"/>
      <c r="IM73" s="98"/>
      <c r="IN73" s="98"/>
      <c r="IO73" s="98"/>
      <c r="IP73" s="98"/>
      <c r="IQ73" s="98"/>
      <c r="IR73" s="98"/>
      <c r="IS73" s="98"/>
      <c r="IT73" s="98"/>
      <c r="IU73" s="98"/>
      <c r="IV73" s="98"/>
    </row>
    <row r="74" spans="1:256" s="13" customFormat="1" ht="30" customHeight="1">
      <c r="A74" s="394"/>
      <c r="C74" s="463"/>
      <c r="D74" s="463"/>
      <c r="E74" s="464"/>
      <c r="F74" s="464"/>
      <c r="G74" s="464"/>
      <c r="H74" s="464"/>
      <c r="I74" s="464"/>
      <c r="J74" s="464"/>
      <c r="K74" s="465">
        <f t="shared" si="1"/>
        <v>0</v>
      </c>
      <c r="L74" s="466"/>
      <c r="N74" s="202">
        <f t="shared" si="2"/>
        <v>30</v>
      </c>
      <c r="O74" s="202">
        <f t="shared" si="3"/>
        <v>30</v>
      </c>
      <c r="P74" s="98"/>
      <c r="Q74" s="98"/>
      <c r="R74" s="98"/>
      <c r="S74" s="93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8"/>
      <c r="DE74" s="98"/>
      <c r="DF74" s="98"/>
      <c r="DG74" s="98"/>
      <c r="DH74" s="98"/>
      <c r="DI74" s="98"/>
      <c r="DJ74" s="98"/>
      <c r="DK74" s="98"/>
      <c r="DL74" s="98"/>
      <c r="DM74" s="98"/>
      <c r="DN74" s="98"/>
      <c r="DO74" s="98"/>
      <c r="DP74" s="98"/>
      <c r="DQ74" s="98"/>
      <c r="DR74" s="98"/>
      <c r="DS74" s="98"/>
      <c r="DT74" s="98"/>
      <c r="DU74" s="98"/>
      <c r="DV74" s="98"/>
      <c r="DW74" s="98"/>
      <c r="DX74" s="98"/>
      <c r="DY74" s="98"/>
      <c r="DZ74" s="98"/>
      <c r="EA74" s="98"/>
      <c r="EB74" s="98"/>
      <c r="EC74" s="98"/>
      <c r="ED74" s="98"/>
      <c r="EE74" s="98"/>
      <c r="EF74" s="98"/>
      <c r="EG74" s="98"/>
      <c r="EH74" s="98"/>
      <c r="EI74" s="98"/>
      <c r="EJ74" s="98"/>
      <c r="EK74" s="98"/>
      <c r="EL74" s="98"/>
      <c r="EM74" s="98"/>
      <c r="EN74" s="98"/>
      <c r="EO74" s="98"/>
      <c r="EP74" s="98"/>
      <c r="EQ74" s="98"/>
      <c r="ER74" s="98"/>
      <c r="ES74" s="98"/>
      <c r="ET74" s="98"/>
      <c r="EU74" s="98"/>
      <c r="EV74" s="98"/>
      <c r="EW74" s="98"/>
      <c r="EX74" s="98"/>
      <c r="EY74" s="98"/>
      <c r="EZ74" s="98"/>
      <c r="FA74" s="98"/>
      <c r="FB74" s="98"/>
      <c r="FC74" s="98"/>
      <c r="FD74" s="98"/>
      <c r="FE74" s="98"/>
      <c r="FF74" s="98"/>
      <c r="FG74" s="98"/>
      <c r="FH74" s="98"/>
      <c r="FI74" s="98"/>
      <c r="FJ74" s="98"/>
      <c r="FK74" s="98"/>
      <c r="FL74" s="98"/>
      <c r="FM74" s="98"/>
      <c r="FN74" s="98"/>
      <c r="FO74" s="98"/>
      <c r="FP74" s="98"/>
      <c r="FQ74" s="98"/>
      <c r="FR74" s="98"/>
      <c r="FS74" s="98"/>
      <c r="FT74" s="98"/>
      <c r="FU74" s="98"/>
      <c r="FV74" s="98"/>
      <c r="FW74" s="98"/>
      <c r="FX74" s="98"/>
      <c r="FY74" s="98"/>
      <c r="FZ74" s="98"/>
      <c r="GA74" s="98"/>
      <c r="GB74" s="98"/>
      <c r="GC74" s="98"/>
      <c r="GD74" s="98"/>
      <c r="GE74" s="98"/>
      <c r="GF74" s="98"/>
      <c r="GG74" s="98"/>
      <c r="GH74" s="98"/>
      <c r="GI74" s="98"/>
      <c r="GJ74" s="98"/>
      <c r="GK74" s="98"/>
      <c r="GL74" s="98"/>
      <c r="GM74" s="98"/>
      <c r="GN74" s="98"/>
      <c r="GO74" s="98"/>
      <c r="GP74" s="98"/>
      <c r="GQ74" s="98"/>
      <c r="GR74" s="98"/>
      <c r="GS74" s="98"/>
      <c r="GT74" s="98"/>
      <c r="GU74" s="98"/>
      <c r="GV74" s="98"/>
      <c r="GW74" s="98"/>
      <c r="GX74" s="98"/>
      <c r="GY74" s="98"/>
      <c r="GZ74" s="98"/>
      <c r="HA74" s="98"/>
      <c r="HB74" s="98"/>
      <c r="HC74" s="98"/>
      <c r="HD74" s="98"/>
      <c r="HE74" s="98"/>
      <c r="HF74" s="98"/>
      <c r="HG74" s="98"/>
      <c r="HH74" s="98"/>
      <c r="HI74" s="98"/>
      <c r="HJ74" s="98"/>
      <c r="HK74" s="98"/>
      <c r="HL74" s="98"/>
      <c r="HM74" s="98"/>
      <c r="HN74" s="98"/>
      <c r="HO74" s="98"/>
      <c r="HP74" s="98"/>
      <c r="HQ74" s="98"/>
      <c r="HR74" s="98"/>
      <c r="HS74" s="98"/>
      <c r="HT74" s="98"/>
      <c r="HU74" s="98"/>
      <c r="HV74" s="98"/>
      <c r="HW74" s="98"/>
      <c r="HX74" s="98"/>
      <c r="HY74" s="98"/>
      <c r="HZ74" s="98"/>
      <c r="IA74" s="98"/>
      <c r="IB74" s="98"/>
      <c r="IC74" s="98"/>
      <c r="ID74" s="98"/>
      <c r="IE74" s="98"/>
      <c r="IF74" s="98"/>
      <c r="IG74" s="98"/>
      <c r="IH74" s="98"/>
      <c r="II74" s="98"/>
      <c r="IJ74" s="98"/>
      <c r="IK74" s="98"/>
      <c r="IL74" s="98"/>
      <c r="IM74" s="98"/>
      <c r="IN74" s="98"/>
      <c r="IO74" s="98"/>
      <c r="IP74" s="98"/>
      <c r="IQ74" s="98"/>
      <c r="IR74" s="98"/>
      <c r="IS74" s="98"/>
      <c r="IT74" s="98"/>
      <c r="IU74" s="98"/>
      <c r="IV74" s="98"/>
    </row>
    <row r="75" spans="1:256" s="13" customFormat="1" ht="30" customHeight="1">
      <c r="A75" s="394"/>
      <c r="C75" s="463"/>
      <c r="D75" s="463"/>
      <c r="E75" s="464"/>
      <c r="F75" s="464"/>
      <c r="G75" s="464"/>
      <c r="H75" s="464"/>
      <c r="I75" s="464"/>
      <c r="J75" s="464"/>
      <c r="K75" s="465">
        <f t="shared" si="1"/>
        <v>0</v>
      </c>
      <c r="L75" s="466"/>
      <c r="N75" s="202">
        <f t="shared" si="2"/>
        <v>31</v>
      </c>
      <c r="O75" s="202">
        <f t="shared" si="3"/>
        <v>31</v>
      </c>
      <c r="P75" s="98"/>
      <c r="Q75" s="98"/>
      <c r="R75" s="98"/>
      <c r="S75" s="93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98"/>
      <c r="DJ75" s="98"/>
      <c r="DK75" s="98"/>
      <c r="DL75" s="98"/>
      <c r="DM75" s="98"/>
      <c r="DN75" s="98"/>
      <c r="DO75" s="98"/>
      <c r="DP75" s="98"/>
      <c r="DQ75" s="98"/>
      <c r="DR75" s="98"/>
      <c r="DS75" s="98"/>
      <c r="DT75" s="98"/>
      <c r="DU75" s="98"/>
      <c r="DV75" s="98"/>
      <c r="DW75" s="98"/>
      <c r="DX75" s="98"/>
      <c r="DY75" s="98"/>
      <c r="DZ75" s="98"/>
      <c r="EA75" s="98"/>
      <c r="EB75" s="98"/>
      <c r="EC75" s="98"/>
      <c r="ED75" s="98"/>
      <c r="EE75" s="98"/>
      <c r="EF75" s="98"/>
      <c r="EG75" s="98"/>
      <c r="EH75" s="98"/>
      <c r="EI75" s="98"/>
      <c r="EJ75" s="98"/>
      <c r="EK75" s="98"/>
      <c r="EL75" s="98"/>
      <c r="EM75" s="98"/>
      <c r="EN75" s="98"/>
      <c r="EO75" s="98"/>
      <c r="EP75" s="98"/>
      <c r="EQ75" s="98"/>
      <c r="ER75" s="98"/>
      <c r="ES75" s="98"/>
      <c r="ET75" s="98"/>
      <c r="EU75" s="98"/>
      <c r="EV75" s="98"/>
      <c r="EW75" s="98"/>
      <c r="EX75" s="98"/>
      <c r="EY75" s="98"/>
      <c r="EZ75" s="98"/>
      <c r="FA75" s="98"/>
      <c r="FB75" s="98"/>
      <c r="FC75" s="98"/>
      <c r="FD75" s="98"/>
      <c r="FE75" s="98"/>
      <c r="FF75" s="98"/>
      <c r="FG75" s="98"/>
      <c r="FH75" s="98"/>
      <c r="FI75" s="98"/>
      <c r="FJ75" s="98"/>
      <c r="FK75" s="98"/>
      <c r="FL75" s="98"/>
      <c r="FM75" s="98"/>
      <c r="FN75" s="98"/>
      <c r="FO75" s="98"/>
      <c r="FP75" s="98"/>
      <c r="FQ75" s="98"/>
      <c r="FR75" s="98"/>
      <c r="FS75" s="98"/>
      <c r="FT75" s="98"/>
      <c r="FU75" s="98"/>
      <c r="FV75" s="98"/>
      <c r="FW75" s="98"/>
      <c r="FX75" s="98"/>
      <c r="FY75" s="98"/>
      <c r="FZ75" s="98"/>
      <c r="GA75" s="98"/>
      <c r="GB75" s="98"/>
      <c r="GC75" s="98"/>
      <c r="GD75" s="98"/>
      <c r="GE75" s="98"/>
      <c r="GF75" s="98"/>
      <c r="GG75" s="98"/>
      <c r="GH75" s="98"/>
      <c r="GI75" s="98"/>
      <c r="GJ75" s="98"/>
      <c r="GK75" s="98"/>
      <c r="GL75" s="98"/>
      <c r="GM75" s="98"/>
      <c r="GN75" s="98"/>
      <c r="GO75" s="98"/>
      <c r="GP75" s="98"/>
      <c r="GQ75" s="98"/>
      <c r="GR75" s="98"/>
      <c r="GS75" s="98"/>
      <c r="GT75" s="98"/>
      <c r="GU75" s="98"/>
      <c r="GV75" s="98"/>
      <c r="GW75" s="98"/>
      <c r="GX75" s="98"/>
      <c r="GY75" s="98"/>
      <c r="GZ75" s="98"/>
      <c r="HA75" s="98"/>
      <c r="HB75" s="98"/>
      <c r="HC75" s="98"/>
      <c r="HD75" s="98"/>
      <c r="HE75" s="98"/>
      <c r="HF75" s="98"/>
      <c r="HG75" s="98"/>
      <c r="HH75" s="98"/>
      <c r="HI75" s="98"/>
      <c r="HJ75" s="98"/>
      <c r="HK75" s="98"/>
      <c r="HL75" s="98"/>
      <c r="HM75" s="98"/>
      <c r="HN75" s="98"/>
      <c r="HO75" s="98"/>
      <c r="HP75" s="98"/>
      <c r="HQ75" s="98"/>
      <c r="HR75" s="98"/>
      <c r="HS75" s="98"/>
      <c r="HT75" s="98"/>
      <c r="HU75" s="98"/>
      <c r="HV75" s="98"/>
      <c r="HW75" s="98"/>
      <c r="HX75" s="98"/>
      <c r="HY75" s="98"/>
      <c r="HZ75" s="98"/>
      <c r="IA75" s="98"/>
      <c r="IB75" s="98"/>
      <c r="IC75" s="98"/>
      <c r="ID75" s="98"/>
      <c r="IE75" s="98"/>
      <c r="IF75" s="98"/>
      <c r="IG75" s="98"/>
      <c r="IH75" s="98"/>
      <c r="II75" s="98"/>
      <c r="IJ75" s="98"/>
      <c r="IK75" s="98"/>
      <c r="IL75" s="98"/>
      <c r="IM75" s="98"/>
      <c r="IN75" s="98"/>
      <c r="IO75" s="98"/>
      <c r="IP75" s="98"/>
      <c r="IQ75" s="98"/>
      <c r="IR75" s="98"/>
      <c r="IS75" s="98"/>
      <c r="IT75" s="98"/>
      <c r="IU75" s="98"/>
      <c r="IV75" s="98"/>
    </row>
    <row r="76" spans="1:256" s="13" customFormat="1" ht="30" customHeight="1">
      <c r="A76" s="394"/>
      <c r="C76" s="463"/>
      <c r="D76" s="463"/>
      <c r="E76" s="464"/>
      <c r="F76" s="464"/>
      <c r="G76" s="464"/>
      <c r="H76" s="464"/>
      <c r="I76" s="464"/>
      <c r="J76" s="464"/>
      <c r="K76" s="465">
        <f t="shared" si="1"/>
        <v>0</v>
      </c>
      <c r="L76" s="466"/>
      <c r="N76" s="202">
        <f t="shared" si="2"/>
        <v>32</v>
      </c>
      <c r="O76" s="202">
        <f t="shared" si="3"/>
        <v>32</v>
      </c>
      <c r="P76" s="98"/>
      <c r="Q76" s="98"/>
      <c r="R76" s="98"/>
      <c r="S76" s="93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8"/>
      <c r="FX76" s="98"/>
      <c r="FY76" s="98"/>
      <c r="FZ76" s="98"/>
      <c r="GA76" s="98"/>
      <c r="GB76" s="98"/>
      <c r="GC76" s="98"/>
      <c r="GD76" s="98"/>
      <c r="GE76" s="98"/>
      <c r="GF76" s="98"/>
      <c r="GG76" s="98"/>
      <c r="GH76" s="98"/>
      <c r="GI76" s="98"/>
      <c r="GJ76" s="98"/>
      <c r="GK76" s="98"/>
      <c r="GL76" s="98"/>
      <c r="GM76" s="98"/>
      <c r="GN76" s="98"/>
      <c r="GO76" s="98"/>
      <c r="GP76" s="98"/>
      <c r="GQ76" s="98"/>
      <c r="GR76" s="98"/>
      <c r="GS76" s="98"/>
      <c r="GT76" s="98"/>
      <c r="GU76" s="98"/>
      <c r="GV76" s="98"/>
      <c r="GW76" s="98"/>
      <c r="GX76" s="98"/>
      <c r="GY76" s="98"/>
      <c r="GZ76" s="98"/>
      <c r="HA76" s="98"/>
      <c r="HB76" s="98"/>
      <c r="HC76" s="98"/>
      <c r="HD76" s="98"/>
      <c r="HE76" s="98"/>
      <c r="HF76" s="98"/>
      <c r="HG76" s="98"/>
      <c r="HH76" s="98"/>
      <c r="HI76" s="98"/>
      <c r="HJ76" s="98"/>
      <c r="HK76" s="98"/>
      <c r="HL76" s="98"/>
      <c r="HM76" s="98"/>
      <c r="HN76" s="98"/>
      <c r="HO76" s="98"/>
      <c r="HP76" s="98"/>
      <c r="HQ76" s="98"/>
      <c r="HR76" s="98"/>
      <c r="HS76" s="98"/>
      <c r="HT76" s="98"/>
      <c r="HU76" s="98"/>
      <c r="HV76" s="98"/>
      <c r="HW76" s="98"/>
      <c r="HX76" s="98"/>
      <c r="HY76" s="98"/>
      <c r="HZ76" s="98"/>
      <c r="IA76" s="98"/>
      <c r="IB76" s="98"/>
      <c r="IC76" s="98"/>
      <c r="ID76" s="98"/>
      <c r="IE76" s="98"/>
      <c r="IF76" s="98"/>
      <c r="IG76" s="98"/>
      <c r="IH76" s="98"/>
      <c r="II76" s="98"/>
      <c r="IJ76" s="98"/>
      <c r="IK76" s="98"/>
      <c r="IL76" s="98"/>
      <c r="IM76" s="98"/>
      <c r="IN76" s="98"/>
      <c r="IO76" s="98"/>
      <c r="IP76" s="98"/>
      <c r="IQ76" s="98"/>
      <c r="IR76" s="98"/>
      <c r="IS76" s="98"/>
      <c r="IT76" s="98"/>
      <c r="IU76" s="98"/>
      <c r="IV76" s="98"/>
    </row>
    <row r="77" spans="1:256" s="13" customFormat="1" ht="30" customHeight="1">
      <c r="A77" s="394"/>
      <c r="C77" s="463"/>
      <c r="D77" s="463"/>
      <c r="E77" s="464"/>
      <c r="F77" s="464"/>
      <c r="G77" s="464"/>
      <c r="H77" s="464"/>
      <c r="I77" s="464"/>
      <c r="J77" s="464"/>
      <c r="K77" s="465">
        <f t="shared" si="1"/>
        <v>0</v>
      </c>
      <c r="L77" s="466"/>
      <c r="N77" s="202">
        <f t="shared" si="2"/>
        <v>33</v>
      </c>
      <c r="O77" s="202">
        <f t="shared" si="3"/>
        <v>33</v>
      </c>
      <c r="P77" s="98"/>
      <c r="Q77" s="98"/>
      <c r="R77" s="98"/>
      <c r="S77" s="93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  <c r="CX77" s="98"/>
      <c r="CY77" s="98"/>
      <c r="CZ77" s="98"/>
      <c r="DA77" s="98"/>
      <c r="DB77" s="98"/>
      <c r="DC77" s="98"/>
      <c r="DD77" s="98"/>
      <c r="DE77" s="98"/>
      <c r="DF77" s="98"/>
      <c r="DG77" s="98"/>
      <c r="DH77" s="98"/>
      <c r="DI77" s="98"/>
      <c r="DJ77" s="98"/>
      <c r="DK77" s="98"/>
      <c r="DL77" s="98"/>
      <c r="DM77" s="98"/>
      <c r="DN77" s="98"/>
      <c r="DO77" s="98"/>
      <c r="DP77" s="98"/>
      <c r="DQ77" s="98"/>
      <c r="DR77" s="98"/>
      <c r="DS77" s="98"/>
      <c r="DT77" s="98"/>
      <c r="DU77" s="98"/>
      <c r="DV77" s="98"/>
      <c r="DW77" s="98"/>
      <c r="DX77" s="98"/>
      <c r="DY77" s="98"/>
      <c r="DZ77" s="98"/>
      <c r="EA77" s="98"/>
      <c r="EB77" s="98"/>
      <c r="EC77" s="98"/>
      <c r="ED77" s="98"/>
      <c r="EE77" s="98"/>
      <c r="EF77" s="98"/>
      <c r="EG77" s="98"/>
      <c r="EH77" s="98"/>
      <c r="EI77" s="98"/>
      <c r="EJ77" s="98"/>
      <c r="EK77" s="98"/>
      <c r="EL77" s="98"/>
      <c r="EM77" s="98"/>
      <c r="EN77" s="98"/>
      <c r="EO77" s="98"/>
      <c r="EP77" s="98"/>
      <c r="EQ77" s="98"/>
      <c r="ER77" s="98"/>
      <c r="ES77" s="98"/>
      <c r="ET77" s="98"/>
      <c r="EU77" s="98"/>
      <c r="EV77" s="98"/>
      <c r="EW77" s="98"/>
      <c r="EX77" s="98"/>
      <c r="EY77" s="98"/>
      <c r="EZ77" s="98"/>
      <c r="FA77" s="98"/>
      <c r="FB77" s="98"/>
      <c r="FC77" s="98"/>
      <c r="FD77" s="98"/>
      <c r="FE77" s="98"/>
      <c r="FF77" s="98"/>
      <c r="FG77" s="98"/>
      <c r="FH77" s="98"/>
      <c r="FI77" s="98"/>
      <c r="FJ77" s="98"/>
      <c r="FK77" s="98"/>
      <c r="FL77" s="98"/>
      <c r="FM77" s="98"/>
      <c r="FN77" s="98"/>
      <c r="FO77" s="98"/>
      <c r="FP77" s="98"/>
      <c r="FQ77" s="98"/>
      <c r="FR77" s="98"/>
      <c r="FS77" s="98"/>
      <c r="FT77" s="98"/>
      <c r="FU77" s="98"/>
      <c r="FV77" s="98"/>
      <c r="FW77" s="98"/>
      <c r="FX77" s="98"/>
      <c r="FY77" s="98"/>
      <c r="FZ77" s="98"/>
      <c r="GA77" s="98"/>
      <c r="GB77" s="98"/>
      <c r="GC77" s="98"/>
      <c r="GD77" s="98"/>
      <c r="GE77" s="98"/>
      <c r="GF77" s="98"/>
      <c r="GG77" s="98"/>
      <c r="GH77" s="98"/>
      <c r="GI77" s="98"/>
      <c r="GJ77" s="98"/>
      <c r="GK77" s="98"/>
      <c r="GL77" s="98"/>
      <c r="GM77" s="98"/>
      <c r="GN77" s="98"/>
      <c r="GO77" s="98"/>
      <c r="GP77" s="98"/>
      <c r="GQ77" s="98"/>
      <c r="GR77" s="98"/>
      <c r="GS77" s="98"/>
      <c r="GT77" s="98"/>
      <c r="GU77" s="98"/>
      <c r="GV77" s="98"/>
      <c r="GW77" s="98"/>
      <c r="GX77" s="98"/>
      <c r="GY77" s="98"/>
      <c r="GZ77" s="98"/>
      <c r="HA77" s="98"/>
      <c r="HB77" s="98"/>
      <c r="HC77" s="98"/>
      <c r="HD77" s="98"/>
      <c r="HE77" s="98"/>
      <c r="HF77" s="98"/>
      <c r="HG77" s="98"/>
      <c r="HH77" s="98"/>
      <c r="HI77" s="98"/>
      <c r="HJ77" s="98"/>
      <c r="HK77" s="98"/>
      <c r="HL77" s="98"/>
      <c r="HM77" s="98"/>
      <c r="HN77" s="98"/>
      <c r="HO77" s="98"/>
      <c r="HP77" s="98"/>
      <c r="HQ77" s="98"/>
      <c r="HR77" s="98"/>
      <c r="HS77" s="98"/>
      <c r="HT77" s="98"/>
      <c r="HU77" s="98"/>
      <c r="HV77" s="98"/>
      <c r="HW77" s="98"/>
      <c r="HX77" s="98"/>
      <c r="HY77" s="98"/>
      <c r="HZ77" s="98"/>
      <c r="IA77" s="98"/>
      <c r="IB77" s="98"/>
      <c r="IC77" s="98"/>
      <c r="ID77" s="98"/>
      <c r="IE77" s="98"/>
      <c r="IF77" s="98"/>
      <c r="IG77" s="98"/>
      <c r="IH77" s="98"/>
      <c r="II77" s="98"/>
      <c r="IJ77" s="98"/>
      <c r="IK77" s="98"/>
      <c r="IL77" s="98"/>
      <c r="IM77" s="98"/>
      <c r="IN77" s="98"/>
      <c r="IO77" s="98"/>
      <c r="IP77" s="98"/>
      <c r="IQ77" s="98"/>
      <c r="IR77" s="98"/>
      <c r="IS77" s="98"/>
      <c r="IT77" s="98"/>
      <c r="IU77" s="98"/>
      <c r="IV77" s="98"/>
    </row>
    <row r="78" spans="1:256" s="13" customFormat="1" ht="30" customHeight="1">
      <c r="A78" s="394"/>
      <c r="C78" s="463"/>
      <c r="D78" s="463"/>
      <c r="E78" s="464"/>
      <c r="F78" s="464"/>
      <c r="G78" s="464"/>
      <c r="H78" s="464"/>
      <c r="I78" s="464"/>
      <c r="J78" s="464"/>
      <c r="K78" s="465">
        <f t="shared" si="1"/>
        <v>0</v>
      </c>
      <c r="L78" s="466"/>
      <c r="N78" s="202">
        <f t="shared" si="2"/>
        <v>34</v>
      </c>
      <c r="O78" s="202">
        <f t="shared" si="3"/>
        <v>34</v>
      </c>
      <c r="P78" s="98"/>
      <c r="Q78" s="98"/>
      <c r="R78" s="98"/>
      <c r="S78" s="93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  <c r="CX78" s="98"/>
      <c r="CY78" s="98"/>
      <c r="CZ78" s="98"/>
      <c r="DA78" s="98"/>
      <c r="DB78" s="98"/>
      <c r="DC78" s="98"/>
      <c r="DD78" s="98"/>
      <c r="DE78" s="98"/>
      <c r="DF78" s="98"/>
      <c r="DG78" s="98"/>
      <c r="DH78" s="98"/>
      <c r="DI78" s="98"/>
      <c r="DJ78" s="98"/>
      <c r="DK78" s="98"/>
      <c r="DL78" s="98"/>
      <c r="DM78" s="98"/>
      <c r="DN78" s="98"/>
      <c r="DO78" s="98"/>
      <c r="DP78" s="98"/>
      <c r="DQ78" s="98"/>
      <c r="DR78" s="98"/>
      <c r="DS78" s="98"/>
      <c r="DT78" s="98"/>
      <c r="DU78" s="98"/>
      <c r="DV78" s="98"/>
      <c r="DW78" s="98"/>
      <c r="DX78" s="98"/>
      <c r="DY78" s="98"/>
      <c r="DZ78" s="98"/>
      <c r="EA78" s="98"/>
      <c r="EB78" s="98"/>
      <c r="EC78" s="98"/>
      <c r="ED78" s="98"/>
      <c r="EE78" s="98"/>
      <c r="EF78" s="98"/>
      <c r="EG78" s="98"/>
      <c r="EH78" s="98"/>
      <c r="EI78" s="98"/>
      <c r="EJ78" s="98"/>
      <c r="EK78" s="98"/>
      <c r="EL78" s="98"/>
      <c r="EM78" s="98"/>
      <c r="EN78" s="98"/>
      <c r="EO78" s="98"/>
      <c r="EP78" s="98"/>
      <c r="EQ78" s="98"/>
      <c r="ER78" s="98"/>
      <c r="ES78" s="98"/>
      <c r="ET78" s="98"/>
      <c r="EU78" s="98"/>
      <c r="EV78" s="98"/>
      <c r="EW78" s="98"/>
      <c r="EX78" s="98"/>
      <c r="EY78" s="98"/>
      <c r="EZ78" s="98"/>
      <c r="FA78" s="98"/>
      <c r="FB78" s="98"/>
      <c r="FC78" s="98"/>
      <c r="FD78" s="98"/>
      <c r="FE78" s="98"/>
      <c r="FF78" s="98"/>
      <c r="FG78" s="98"/>
      <c r="FH78" s="98"/>
      <c r="FI78" s="98"/>
      <c r="FJ78" s="98"/>
      <c r="FK78" s="98"/>
      <c r="FL78" s="98"/>
      <c r="FM78" s="98"/>
      <c r="FN78" s="98"/>
      <c r="FO78" s="98"/>
      <c r="FP78" s="98"/>
      <c r="FQ78" s="98"/>
      <c r="FR78" s="98"/>
      <c r="FS78" s="98"/>
      <c r="FT78" s="98"/>
      <c r="FU78" s="98"/>
      <c r="FV78" s="98"/>
      <c r="FW78" s="98"/>
      <c r="FX78" s="98"/>
      <c r="FY78" s="98"/>
      <c r="FZ78" s="98"/>
      <c r="GA78" s="98"/>
      <c r="GB78" s="98"/>
      <c r="GC78" s="98"/>
      <c r="GD78" s="98"/>
      <c r="GE78" s="98"/>
      <c r="GF78" s="98"/>
      <c r="GG78" s="98"/>
      <c r="GH78" s="98"/>
      <c r="GI78" s="98"/>
      <c r="GJ78" s="98"/>
      <c r="GK78" s="98"/>
      <c r="GL78" s="98"/>
      <c r="GM78" s="98"/>
      <c r="GN78" s="98"/>
      <c r="GO78" s="98"/>
      <c r="GP78" s="98"/>
      <c r="GQ78" s="98"/>
      <c r="GR78" s="98"/>
      <c r="GS78" s="98"/>
      <c r="GT78" s="98"/>
      <c r="GU78" s="98"/>
      <c r="GV78" s="98"/>
      <c r="GW78" s="98"/>
      <c r="GX78" s="98"/>
      <c r="GY78" s="98"/>
      <c r="GZ78" s="98"/>
      <c r="HA78" s="98"/>
      <c r="HB78" s="98"/>
      <c r="HC78" s="98"/>
      <c r="HD78" s="98"/>
      <c r="HE78" s="98"/>
      <c r="HF78" s="98"/>
      <c r="HG78" s="98"/>
      <c r="HH78" s="98"/>
      <c r="HI78" s="98"/>
      <c r="HJ78" s="98"/>
      <c r="HK78" s="98"/>
      <c r="HL78" s="98"/>
      <c r="HM78" s="98"/>
      <c r="HN78" s="98"/>
      <c r="HO78" s="98"/>
      <c r="HP78" s="98"/>
      <c r="HQ78" s="98"/>
      <c r="HR78" s="98"/>
      <c r="HS78" s="98"/>
      <c r="HT78" s="98"/>
      <c r="HU78" s="98"/>
      <c r="HV78" s="98"/>
      <c r="HW78" s="98"/>
      <c r="HX78" s="98"/>
      <c r="HY78" s="98"/>
      <c r="HZ78" s="98"/>
      <c r="IA78" s="98"/>
      <c r="IB78" s="98"/>
      <c r="IC78" s="98"/>
      <c r="ID78" s="98"/>
      <c r="IE78" s="98"/>
      <c r="IF78" s="98"/>
      <c r="IG78" s="98"/>
      <c r="IH78" s="98"/>
      <c r="II78" s="98"/>
      <c r="IJ78" s="98"/>
      <c r="IK78" s="98"/>
      <c r="IL78" s="98"/>
      <c r="IM78" s="98"/>
      <c r="IN78" s="98"/>
      <c r="IO78" s="98"/>
      <c r="IP78" s="98"/>
      <c r="IQ78" s="98"/>
      <c r="IR78" s="98"/>
      <c r="IS78" s="98"/>
      <c r="IT78" s="98"/>
      <c r="IU78" s="98"/>
      <c r="IV78" s="98"/>
    </row>
    <row r="79" spans="1:256" s="13" customFormat="1" ht="30" customHeight="1">
      <c r="A79" s="394"/>
      <c r="C79" s="463"/>
      <c r="D79" s="463"/>
      <c r="E79" s="464"/>
      <c r="F79" s="464"/>
      <c r="G79" s="464"/>
      <c r="H79" s="464"/>
      <c r="I79" s="464"/>
      <c r="J79" s="464"/>
      <c r="K79" s="465">
        <f t="shared" si="1"/>
        <v>0</v>
      </c>
      <c r="L79" s="466"/>
      <c r="N79" s="202">
        <f t="shared" si="2"/>
        <v>35</v>
      </c>
      <c r="O79" s="202">
        <f t="shared" si="3"/>
        <v>35</v>
      </c>
      <c r="P79" s="98"/>
      <c r="Q79" s="98"/>
      <c r="R79" s="98"/>
      <c r="S79" s="93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  <c r="CX79" s="98"/>
      <c r="CY79" s="98"/>
      <c r="CZ79" s="98"/>
      <c r="DA79" s="98"/>
      <c r="DB79" s="98"/>
      <c r="DC79" s="98"/>
      <c r="DD79" s="98"/>
      <c r="DE79" s="98"/>
      <c r="DF79" s="98"/>
      <c r="DG79" s="98"/>
      <c r="DH79" s="98"/>
      <c r="DI79" s="98"/>
      <c r="DJ79" s="98"/>
      <c r="DK79" s="98"/>
      <c r="DL79" s="98"/>
      <c r="DM79" s="98"/>
      <c r="DN79" s="98"/>
      <c r="DO79" s="98"/>
      <c r="DP79" s="98"/>
      <c r="DQ79" s="98"/>
      <c r="DR79" s="98"/>
      <c r="DS79" s="98"/>
      <c r="DT79" s="98"/>
      <c r="DU79" s="98"/>
      <c r="DV79" s="98"/>
      <c r="DW79" s="98"/>
      <c r="DX79" s="98"/>
      <c r="DY79" s="98"/>
      <c r="DZ79" s="98"/>
      <c r="EA79" s="98"/>
      <c r="EB79" s="98"/>
      <c r="EC79" s="98"/>
      <c r="ED79" s="98"/>
      <c r="EE79" s="98"/>
      <c r="EF79" s="98"/>
      <c r="EG79" s="98"/>
      <c r="EH79" s="98"/>
      <c r="EI79" s="98"/>
      <c r="EJ79" s="98"/>
      <c r="EK79" s="98"/>
      <c r="EL79" s="98"/>
      <c r="EM79" s="98"/>
      <c r="EN79" s="98"/>
      <c r="EO79" s="98"/>
      <c r="EP79" s="98"/>
      <c r="EQ79" s="98"/>
      <c r="ER79" s="98"/>
      <c r="ES79" s="98"/>
      <c r="ET79" s="98"/>
      <c r="EU79" s="98"/>
      <c r="EV79" s="98"/>
      <c r="EW79" s="98"/>
      <c r="EX79" s="98"/>
      <c r="EY79" s="98"/>
      <c r="EZ79" s="98"/>
      <c r="FA79" s="98"/>
      <c r="FB79" s="98"/>
      <c r="FC79" s="98"/>
      <c r="FD79" s="98"/>
      <c r="FE79" s="98"/>
      <c r="FF79" s="98"/>
      <c r="FG79" s="98"/>
      <c r="FH79" s="98"/>
      <c r="FI79" s="98"/>
      <c r="FJ79" s="98"/>
      <c r="FK79" s="98"/>
      <c r="FL79" s="98"/>
      <c r="FM79" s="98"/>
      <c r="FN79" s="98"/>
      <c r="FO79" s="98"/>
      <c r="FP79" s="98"/>
      <c r="FQ79" s="98"/>
      <c r="FR79" s="98"/>
      <c r="FS79" s="98"/>
      <c r="FT79" s="98"/>
      <c r="FU79" s="98"/>
      <c r="FV79" s="98"/>
      <c r="FW79" s="98"/>
      <c r="FX79" s="98"/>
      <c r="FY79" s="98"/>
      <c r="FZ79" s="98"/>
      <c r="GA79" s="98"/>
      <c r="GB79" s="98"/>
      <c r="GC79" s="98"/>
      <c r="GD79" s="98"/>
      <c r="GE79" s="98"/>
      <c r="GF79" s="98"/>
      <c r="GG79" s="98"/>
      <c r="GH79" s="98"/>
      <c r="GI79" s="98"/>
      <c r="GJ79" s="98"/>
      <c r="GK79" s="98"/>
      <c r="GL79" s="98"/>
      <c r="GM79" s="98"/>
      <c r="GN79" s="98"/>
      <c r="GO79" s="98"/>
      <c r="GP79" s="98"/>
      <c r="GQ79" s="98"/>
      <c r="GR79" s="98"/>
      <c r="GS79" s="98"/>
      <c r="GT79" s="98"/>
      <c r="GU79" s="98"/>
      <c r="GV79" s="98"/>
      <c r="GW79" s="98"/>
      <c r="GX79" s="98"/>
      <c r="GY79" s="98"/>
      <c r="GZ79" s="98"/>
      <c r="HA79" s="98"/>
      <c r="HB79" s="98"/>
      <c r="HC79" s="98"/>
      <c r="HD79" s="98"/>
      <c r="HE79" s="98"/>
      <c r="HF79" s="98"/>
      <c r="HG79" s="98"/>
      <c r="HH79" s="98"/>
      <c r="HI79" s="98"/>
      <c r="HJ79" s="98"/>
      <c r="HK79" s="98"/>
      <c r="HL79" s="98"/>
      <c r="HM79" s="98"/>
      <c r="HN79" s="98"/>
      <c r="HO79" s="98"/>
      <c r="HP79" s="98"/>
      <c r="HQ79" s="98"/>
      <c r="HR79" s="98"/>
      <c r="HS79" s="98"/>
      <c r="HT79" s="98"/>
      <c r="HU79" s="98"/>
      <c r="HV79" s="98"/>
      <c r="HW79" s="98"/>
      <c r="HX79" s="98"/>
      <c r="HY79" s="98"/>
      <c r="HZ79" s="98"/>
      <c r="IA79" s="98"/>
      <c r="IB79" s="98"/>
      <c r="IC79" s="98"/>
      <c r="ID79" s="98"/>
      <c r="IE79" s="98"/>
      <c r="IF79" s="98"/>
      <c r="IG79" s="98"/>
      <c r="IH79" s="98"/>
      <c r="II79" s="98"/>
      <c r="IJ79" s="98"/>
      <c r="IK79" s="98"/>
      <c r="IL79" s="98"/>
      <c r="IM79" s="98"/>
      <c r="IN79" s="98"/>
      <c r="IO79" s="98"/>
      <c r="IP79" s="98"/>
      <c r="IQ79" s="98"/>
      <c r="IR79" s="98"/>
      <c r="IS79" s="98"/>
      <c r="IT79" s="98"/>
      <c r="IU79" s="98"/>
      <c r="IV79" s="98"/>
    </row>
    <row r="80" spans="1:256" s="13" customFormat="1" ht="30" customHeight="1">
      <c r="A80" s="394"/>
      <c r="C80" s="463"/>
      <c r="D80" s="463"/>
      <c r="E80" s="464"/>
      <c r="F80" s="464"/>
      <c r="G80" s="464"/>
      <c r="H80" s="464"/>
      <c r="I80" s="464"/>
      <c r="J80" s="464"/>
      <c r="K80" s="465">
        <f t="shared" si="1"/>
        <v>0</v>
      </c>
      <c r="L80" s="466"/>
      <c r="N80" s="202">
        <f t="shared" si="2"/>
        <v>36</v>
      </c>
      <c r="O80" s="202">
        <f t="shared" si="3"/>
        <v>36</v>
      </c>
      <c r="P80" s="98"/>
      <c r="Q80" s="98"/>
      <c r="R80" s="98"/>
      <c r="S80" s="93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8"/>
      <c r="BX80" s="98"/>
      <c r="BY80" s="98"/>
      <c r="BZ80" s="98"/>
      <c r="CA80" s="98"/>
      <c r="CB80" s="98"/>
      <c r="CC80" s="98"/>
      <c r="CD80" s="98"/>
      <c r="CE80" s="98"/>
      <c r="CF80" s="98"/>
      <c r="CG80" s="98"/>
      <c r="CH80" s="98"/>
      <c r="CI80" s="98"/>
      <c r="CJ80" s="98"/>
      <c r="CK80" s="98"/>
      <c r="CL80" s="98"/>
      <c r="CM80" s="98"/>
      <c r="CN80" s="98"/>
      <c r="CO80" s="98"/>
      <c r="CP80" s="98"/>
      <c r="CQ80" s="98"/>
      <c r="CR80" s="98"/>
      <c r="CS80" s="98"/>
      <c r="CT80" s="98"/>
      <c r="CU80" s="98"/>
      <c r="CV80" s="98"/>
      <c r="CW80" s="98"/>
      <c r="CX80" s="98"/>
      <c r="CY80" s="98"/>
      <c r="CZ80" s="98"/>
      <c r="DA80" s="98"/>
      <c r="DB80" s="98"/>
      <c r="DC80" s="98"/>
      <c r="DD80" s="98"/>
      <c r="DE80" s="98"/>
      <c r="DF80" s="98"/>
      <c r="DG80" s="98"/>
      <c r="DH80" s="98"/>
      <c r="DI80" s="98"/>
      <c r="DJ80" s="98"/>
      <c r="DK80" s="98"/>
      <c r="DL80" s="98"/>
      <c r="DM80" s="98"/>
      <c r="DN80" s="98"/>
      <c r="DO80" s="98"/>
      <c r="DP80" s="98"/>
      <c r="DQ80" s="98"/>
      <c r="DR80" s="98"/>
      <c r="DS80" s="98"/>
      <c r="DT80" s="98"/>
      <c r="DU80" s="98"/>
      <c r="DV80" s="98"/>
      <c r="DW80" s="98"/>
      <c r="DX80" s="98"/>
      <c r="DY80" s="98"/>
      <c r="DZ80" s="98"/>
      <c r="EA80" s="98"/>
      <c r="EB80" s="98"/>
      <c r="EC80" s="98"/>
      <c r="ED80" s="98"/>
      <c r="EE80" s="98"/>
      <c r="EF80" s="98"/>
      <c r="EG80" s="98"/>
      <c r="EH80" s="98"/>
      <c r="EI80" s="98"/>
      <c r="EJ80" s="98"/>
      <c r="EK80" s="98"/>
      <c r="EL80" s="98"/>
      <c r="EM80" s="98"/>
      <c r="EN80" s="98"/>
      <c r="EO80" s="98"/>
      <c r="EP80" s="98"/>
      <c r="EQ80" s="98"/>
      <c r="ER80" s="98"/>
      <c r="ES80" s="98"/>
      <c r="ET80" s="98"/>
      <c r="EU80" s="98"/>
      <c r="EV80" s="98"/>
      <c r="EW80" s="98"/>
      <c r="EX80" s="98"/>
      <c r="EY80" s="98"/>
      <c r="EZ80" s="98"/>
      <c r="FA80" s="98"/>
      <c r="FB80" s="98"/>
      <c r="FC80" s="98"/>
      <c r="FD80" s="98"/>
      <c r="FE80" s="98"/>
      <c r="FF80" s="98"/>
      <c r="FG80" s="98"/>
      <c r="FH80" s="98"/>
      <c r="FI80" s="98"/>
      <c r="FJ80" s="98"/>
      <c r="FK80" s="98"/>
      <c r="FL80" s="98"/>
      <c r="FM80" s="98"/>
      <c r="FN80" s="98"/>
      <c r="FO80" s="98"/>
      <c r="FP80" s="98"/>
      <c r="FQ80" s="98"/>
      <c r="FR80" s="98"/>
      <c r="FS80" s="98"/>
      <c r="FT80" s="98"/>
      <c r="FU80" s="98"/>
      <c r="FV80" s="98"/>
      <c r="FW80" s="98"/>
      <c r="FX80" s="98"/>
      <c r="FY80" s="98"/>
      <c r="FZ80" s="98"/>
      <c r="GA80" s="98"/>
      <c r="GB80" s="98"/>
      <c r="GC80" s="98"/>
      <c r="GD80" s="98"/>
      <c r="GE80" s="98"/>
      <c r="GF80" s="98"/>
      <c r="GG80" s="98"/>
      <c r="GH80" s="98"/>
      <c r="GI80" s="98"/>
      <c r="GJ80" s="98"/>
      <c r="GK80" s="98"/>
      <c r="GL80" s="98"/>
      <c r="GM80" s="98"/>
      <c r="GN80" s="98"/>
      <c r="GO80" s="98"/>
      <c r="GP80" s="98"/>
      <c r="GQ80" s="98"/>
      <c r="GR80" s="98"/>
      <c r="GS80" s="98"/>
      <c r="GT80" s="98"/>
      <c r="GU80" s="98"/>
      <c r="GV80" s="98"/>
      <c r="GW80" s="98"/>
      <c r="GX80" s="98"/>
      <c r="GY80" s="98"/>
      <c r="GZ80" s="98"/>
      <c r="HA80" s="98"/>
      <c r="HB80" s="98"/>
      <c r="HC80" s="98"/>
      <c r="HD80" s="98"/>
      <c r="HE80" s="98"/>
      <c r="HF80" s="98"/>
      <c r="HG80" s="98"/>
      <c r="HH80" s="98"/>
      <c r="HI80" s="98"/>
      <c r="HJ80" s="98"/>
      <c r="HK80" s="98"/>
      <c r="HL80" s="98"/>
      <c r="HM80" s="98"/>
      <c r="HN80" s="98"/>
      <c r="HO80" s="98"/>
      <c r="HP80" s="98"/>
      <c r="HQ80" s="98"/>
      <c r="HR80" s="98"/>
      <c r="HS80" s="98"/>
      <c r="HT80" s="98"/>
      <c r="HU80" s="98"/>
      <c r="HV80" s="98"/>
      <c r="HW80" s="98"/>
      <c r="HX80" s="98"/>
      <c r="HY80" s="98"/>
      <c r="HZ80" s="98"/>
      <c r="IA80" s="98"/>
      <c r="IB80" s="98"/>
      <c r="IC80" s="98"/>
      <c r="ID80" s="98"/>
      <c r="IE80" s="98"/>
      <c r="IF80" s="98"/>
      <c r="IG80" s="98"/>
      <c r="IH80" s="98"/>
      <c r="II80" s="98"/>
      <c r="IJ80" s="98"/>
      <c r="IK80" s="98"/>
      <c r="IL80" s="98"/>
      <c r="IM80" s="98"/>
      <c r="IN80" s="98"/>
      <c r="IO80" s="98"/>
      <c r="IP80" s="98"/>
      <c r="IQ80" s="98"/>
      <c r="IR80" s="98"/>
      <c r="IS80" s="98"/>
      <c r="IT80" s="98"/>
      <c r="IU80" s="98"/>
      <c r="IV80" s="98"/>
    </row>
    <row r="81" spans="1:256" s="13" customFormat="1" ht="30" customHeight="1">
      <c r="A81" s="394"/>
      <c r="C81" s="463"/>
      <c r="D81" s="463"/>
      <c r="E81" s="464"/>
      <c r="F81" s="464"/>
      <c r="G81" s="464"/>
      <c r="H81" s="464"/>
      <c r="I81" s="464"/>
      <c r="J81" s="464"/>
      <c r="K81" s="465">
        <f t="shared" si="1"/>
        <v>0</v>
      </c>
      <c r="L81" s="466"/>
      <c r="N81" s="202">
        <f t="shared" si="2"/>
        <v>37</v>
      </c>
      <c r="O81" s="202">
        <f t="shared" si="3"/>
        <v>37</v>
      </c>
      <c r="P81" s="98"/>
      <c r="Q81" s="98"/>
      <c r="R81" s="98"/>
      <c r="S81" s="93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/>
      <c r="BV81" s="98"/>
      <c r="BW81" s="98"/>
      <c r="BX81" s="98"/>
      <c r="BY81" s="98"/>
      <c r="BZ81" s="98"/>
      <c r="CA81" s="98"/>
      <c r="CB81" s="98"/>
      <c r="CC81" s="98"/>
      <c r="CD81" s="98"/>
      <c r="CE81" s="98"/>
      <c r="CF81" s="98"/>
      <c r="CG81" s="98"/>
      <c r="CH81" s="98"/>
      <c r="CI81" s="98"/>
      <c r="CJ81" s="98"/>
      <c r="CK81" s="98"/>
      <c r="CL81" s="98"/>
      <c r="CM81" s="98"/>
      <c r="CN81" s="98"/>
      <c r="CO81" s="98"/>
      <c r="CP81" s="98"/>
      <c r="CQ81" s="98"/>
      <c r="CR81" s="98"/>
      <c r="CS81" s="98"/>
      <c r="CT81" s="98"/>
      <c r="CU81" s="98"/>
      <c r="CV81" s="98"/>
      <c r="CW81" s="98"/>
      <c r="CX81" s="98"/>
      <c r="CY81" s="98"/>
      <c r="CZ81" s="98"/>
      <c r="DA81" s="98"/>
      <c r="DB81" s="98"/>
      <c r="DC81" s="98"/>
      <c r="DD81" s="98"/>
      <c r="DE81" s="98"/>
      <c r="DF81" s="98"/>
      <c r="DG81" s="98"/>
      <c r="DH81" s="98"/>
      <c r="DI81" s="98"/>
      <c r="DJ81" s="98"/>
      <c r="DK81" s="98"/>
      <c r="DL81" s="98"/>
      <c r="DM81" s="98"/>
      <c r="DN81" s="98"/>
      <c r="DO81" s="98"/>
      <c r="DP81" s="98"/>
      <c r="DQ81" s="98"/>
      <c r="DR81" s="98"/>
      <c r="DS81" s="98"/>
      <c r="DT81" s="98"/>
      <c r="DU81" s="98"/>
      <c r="DV81" s="98"/>
      <c r="DW81" s="98"/>
      <c r="DX81" s="98"/>
      <c r="DY81" s="98"/>
      <c r="DZ81" s="98"/>
      <c r="EA81" s="98"/>
      <c r="EB81" s="98"/>
      <c r="EC81" s="98"/>
      <c r="ED81" s="98"/>
      <c r="EE81" s="98"/>
      <c r="EF81" s="98"/>
      <c r="EG81" s="98"/>
      <c r="EH81" s="98"/>
      <c r="EI81" s="98"/>
      <c r="EJ81" s="98"/>
      <c r="EK81" s="98"/>
      <c r="EL81" s="98"/>
      <c r="EM81" s="98"/>
      <c r="EN81" s="98"/>
      <c r="EO81" s="98"/>
      <c r="EP81" s="98"/>
      <c r="EQ81" s="98"/>
      <c r="ER81" s="98"/>
      <c r="ES81" s="98"/>
      <c r="ET81" s="98"/>
      <c r="EU81" s="98"/>
      <c r="EV81" s="98"/>
      <c r="EW81" s="98"/>
      <c r="EX81" s="98"/>
      <c r="EY81" s="98"/>
      <c r="EZ81" s="98"/>
      <c r="FA81" s="98"/>
      <c r="FB81" s="98"/>
      <c r="FC81" s="98"/>
      <c r="FD81" s="98"/>
      <c r="FE81" s="98"/>
      <c r="FF81" s="98"/>
      <c r="FG81" s="98"/>
      <c r="FH81" s="98"/>
      <c r="FI81" s="98"/>
      <c r="FJ81" s="98"/>
      <c r="FK81" s="98"/>
      <c r="FL81" s="98"/>
      <c r="FM81" s="98"/>
      <c r="FN81" s="98"/>
      <c r="FO81" s="98"/>
      <c r="FP81" s="98"/>
      <c r="FQ81" s="98"/>
      <c r="FR81" s="98"/>
      <c r="FS81" s="98"/>
      <c r="FT81" s="98"/>
      <c r="FU81" s="98"/>
      <c r="FV81" s="98"/>
      <c r="FW81" s="98"/>
      <c r="FX81" s="98"/>
      <c r="FY81" s="98"/>
      <c r="FZ81" s="98"/>
      <c r="GA81" s="98"/>
      <c r="GB81" s="98"/>
      <c r="GC81" s="98"/>
      <c r="GD81" s="98"/>
      <c r="GE81" s="98"/>
      <c r="GF81" s="98"/>
      <c r="GG81" s="98"/>
      <c r="GH81" s="98"/>
      <c r="GI81" s="98"/>
      <c r="GJ81" s="98"/>
      <c r="GK81" s="98"/>
      <c r="GL81" s="98"/>
      <c r="GM81" s="98"/>
      <c r="GN81" s="98"/>
      <c r="GO81" s="98"/>
      <c r="GP81" s="98"/>
      <c r="GQ81" s="98"/>
      <c r="GR81" s="98"/>
      <c r="GS81" s="98"/>
      <c r="GT81" s="98"/>
      <c r="GU81" s="98"/>
      <c r="GV81" s="98"/>
      <c r="GW81" s="98"/>
      <c r="GX81" s="98"/>
      <c r="GY81" s="98"/>
      <c r="GZ81" s="98"/>
      <c r="HA81" s="98"/>
      <c r="HB81" s="98"/>
      <c r="HC81" s="98"/>
      <c r="HD81" s="98"/>
      <c r="HE81" s="98"/>
      <c r="HF81" s="98"/>
      <c r="HG81" s="98"/>
      <c r="HH81" s="98"/>
      <c r="HI81" s="98"/>
      <c r="HJ81" s="98"/>
      <c r="HK81" s="98"/>
      <c r="HL81" s="98"/>
      <c r="HM81" s="98"/>
      <c r="HN81" s="98"/>
      <c r="HO81" s="98"/>
      <c r="HP81" s="98"/>
      <c r="HQ81" s="98"/>
      <c r="HR81" s="98"/>
      <c r="HS81" s="98"/>
      <c r="HT81" s="98"/>
      <c r="HU81" s="98"/>
      <c r="HV81" s="98"/>
      <c r="HW81" s="98"/>
      <c r="HX81" s="98"/>
      <c r="HY81" s="98"/>
      <c r="HZ81" s="98"/>
      <c r="IA81" s="98"/>
      <c r="IB81" s="98"/>
      <c r="IC81" s="98"/>
      <c r="ID81" s="98"/>
      <c r="IE81" s="98"/>
      <c r="IF81" s="98"/>
      <c r="IG81" s="98"/>
      <c r="IH81" s="98"/>
      <c r="II81" s="98"/>
      <c r="IJ81" s="98"/>
      <c r="IK81" s="98"/>
      <c r="IL81" s="98"/>
      <c r="IM81" s="98"/>
      <c r="IN81" s="98"/>
      <c r="IO81" s="98"/>
      <c r="IP81" s="98"/>
      <c r="IQ81" s="98"/>
      <c r="IR81" s="98"/>
      <c r="IS81" s="98"/>
      <c r="IT81" s="98"/>
      <c r="IU81" s="98"/>
      <c r="IV81" s="98"/>
    </row>
    <row r="82" spans="1:256" s="13" customFormat="1" ht="30" customHeight="1">
      <c r="A82" s="394"/>
      <c r="C82" s="463"/>
      <c r="D82" s="463"/>
      <c r="E82" s="464"/>
      <c r="F82" s="464"/>
      <c r="G82" s="464"/>
      <c r="H82" s="464"/>
      <c r="I82" s="464"/>
      <c r="J82" s="464"/>
      <c r="K82" s="465">
        <f t="shared" si="1"/>
        <v>0</v>
      </c>
      <c r="L82" s="466"/>
      <c r="N82" s="202">
        <f t="shared" si="2"/>
        <v>38</v>
      </c>
      <c r="O82" s="202">
        <f t="shared" si="3"/>
        <v>38</v>
      </c>
      <c r="P82" s="98"/>
      <c r="Q82" s="98"/>
      <c r="R82" s="98"/>
      <c r="S82" s="93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  <c r="CG82" s="98"/>
      <c r="CH82" s="98"/>
      <c r="CI82" s="98"/>
      <c r="CJ82" s="98"/>
      <c r="CK82" s="98"/>
      <c r="CL82" s="98"/>
      <c r="CM82" s="98"/>
      <c r="CN82" s="98"/>
      <c r="CO82" s="98"/>
      <c r="CP82" s="98"/>
      <c r="CQ82" s="98"/>
      <c r="CR82" s="98"/>
      <c r="CS82" s="98"/>
      <c r="CT82" s="98"/>
      <c r="CU82" s="98"/>
      <c r="CV82" s="98"/>
      <c r="CW82" s="98"/>
      <c r="CX82" s="98"/>
      <c r="CY82" s="98"/>
      <c r="CZ82" s="98"/>
      <c r="DA82" s="98"/>
      <c r="DB82" s="98"/>
      <c r="DC82" s="98"/>
      <c r="DD82" s="98"/>
      <c r="DE82" s="98"/>
      <c r="DF82" s="98"/>
      <c r="DG82" s="98"/>
      <c r="DH82" s="98"/>
      <c r="DI82" s="98"/>
      <c r="DJ82" s="98"/>
      <c r="DK82" s="98"/>
      <c r="DL82" s="98"/>
      <c r="DM82" s="98"/>
      <c r="DN82" s="98"/>
      <c r="DO82" s="98"/>
      <c r="DP82" s="98"/>
      <c r="DQ82" s="98"/>
      <c r="DR82" s="98"/>
      <c r="DS82" s="98"/>
      <c r="DT82" s="98"/>
      <c r="DU82" s="98"/>
      <c r="DV82" s="98"/>
      <c r="DW82" s="98"/>
      <c r="DX82" s="98"/>
      <c r="DY82" s="98"/>
      <c r="DZ82" s="98"/>
      <c r="EA82" s="98"/>
      <c r="EB82" s="98"/>
      <c r="EC82" s="98"/>
      <c r="ED82" s="98"/>
      <c r="EE82" s="98"/>
      <c r="EF82" s="98"/>
      <c r="EG82" s="98"/>
      <c r="EH82" s="98"/>
      <c r="EI82" s="98"/>
      <c r="EJ82" s="98"/>
      <c r="EK82" s="98"/>
      <c r="EL82" s="98"/>
      <c r="EM82" s="98"/>
      <c r="EN82" s="98"/>
      <c r="EO82" s="98"/>
      <c r="EP82" s="98"/>
      <c r="EQ82" s="98"/>
      <c r="ER82" s="98"/>
      <c r="ES82" s="98"/>
      <c r="ET82" s="98"/>
      <c r="EU82" s="98"/>
      <c r="EV82" s="98"/>
      <c r="EW82" s="98"/>
      <c r="EX82" s="98"/>
      <c r="EY82" s="98"/>
      <c r="EZ82" s="98"/>
      <c r="FA82" s="98"/>
      <c r="FB82" s="98"/>
      <c r="FC82" s="98"/>
      <c r="FD82" s="98"/>
      <c r="FE82" s="98"/>
      <c r="FF82" s="98"/>
      <c r="FG82" s="98"/>
      <c r="FH82" s="98"/>
      <c r="FI82" s="98"/>
      <c r="FJ82" s="98"/>
      <c r="FK82" s="98"/>
      <c r="FL82" s="98"/>
      <c r="FM82" s="98"/>
      <c r="FN82" s="98"/>
      <c r="FO82" s="98"/>
      <c r="FP82" s="98"/>
      <c r="FQ82" s="98"/>
      <c r="FR82" s="98"/>
      <c r="FS82" s="98"/>
      <c r="FT82" s="98"/>
      <c r="FU82" s="98"/>
      <c r="FV82" s="98"/>
      <c r="FW82" s="98"/>
      <c r="FX82" s="98"/>
      <c r="FY82" s="98"/>
      <c r="FZ82" s="98"/>
      <c r="GA82" s="98"/>
      <c r="GB82" s="98"/>
      <c r="GC82" s="98"/>
      <c r="GD82" s="98"/>
      <c r="GE82" s="98"/>
      <c r="GF82" s="98"/>
      <c r="GG82" s="98"/>
      <c r="GH82" s="98"/>
      <c r="GI82" s="98"/>
      <c r="GJ82" s="98"/>
      <c r="GK82" s="98"/>
      <c r="GL82" s="98"/>
      <c r="GM82" s="98"/>
      <c r="GN82" s="98"/>
      <c r="GO82" s="98"/>
      <c r="GP82" s="98"/>
      <c r="GQ82" s="98"/>
      <c r="GR82" s="98"/>
      <c r="GS82" s="98"/>
      <c r="GT82" s="98"/>
      <c r="GU82" s="98"/>
      <c r="GV82" s="98"/>
      <c r="GW82" s="98"/>
      <c r="GX82" s="98"/>
      <c r="GY82" s="98"/>
      <c r="GZ82" s="98"/>
      <c r="HA82" s="98"/>
      <c r="HB82" s="98"/>
      <c r="HC82" s="98"/>
      <c r="HD82" s="98"/>
      <c r="HE82" s="98"/>
      <c r="HF82" s="98"/>
      <c r="HG82" s="98"/>
      <c r="HH82" s="98"/>
      <c r="HI82" s="98"/>
      <c r="HJ82" s="98"/>
      <c r="HK82" s="98"/>
      <c r="HL82" s="98"/>
      <c r="HM82" s="98"/>
      <c r="HN82" s="98"/>
      <c r="HO82" s="98"/>
      <c r="HP82" s="98"/>
      <c r="HQ82" s="98"/>
      <c r="HR82" s="98"/>
      <c r="HS82" s="98"/>
      <c r="HT82" s="98"/>
      <c r="HU82" s="98"/>
      <c r="HV82" s="98"/>
      <c r="HW82" s="98"/>
      <c r="HX82" s="98"/>
      <c r="HY82" s="98"/>
      <c r="HZ82" s="98"/>
      <c r="IA82" s="98"/>
      <c r="IB82" s="98"/>
      <c r="IC82" s="98"/>
      <c r="ID82" s="98"/>
      <c r="IE82" s="98"/>
      <c r="IF82" s="98"/>
      <c r="IG82" s="98"/>
      <c r="IH82" s="98"/>
      <c r="II82" s="98"/>
      <c r="IJ82" s="98"/>
      <c r="IK82" s="98"/>
      <c r="IL82" s="98"/>
      <c r="IM82" s="98"/>
      <c r="IN82" s="98"/>
      <c r="IO82" s="98"/>
      <c r="IP82" s="98"/>
      <c r="IQ82" s="98"/>
      <c r="IR82" s="98"/>
      <c r="IS82" s="98"/>
      <c r="IT82" s="98"/>
      <c r="IU82" s="98"/>
      <c r="IV82" s="98"/>
    </row>
    <row r="83" spans="1:256" s="13" customFormat="1" ht="30" customHeight="1">
      <c r="A83" s="394"/>
      <c r="C83" s="463"/>
      <c r="D83" s="463"/>
      <c r="E83" s="464"/>
      <c r="F83" s="464"/>
      <c r="G83" s="464"/>
      <c r="H83" s="464"/>
      <c r="I83" s="464"/>
      <c r="J83" s="464"/>
      <c r="K83" s="465">
        <f t="shared" si="1"/>
        <v>0</v>
      </c>
      <c r="L83" s="466"/>
      <c r="N83" s="202">
        <f t="shared" si="2"/>
        <v>39</v>
      </c>
      <c r="O83" s="202">
        <f t="shared" si="3"/>
        <v>39</v>
      </c>
      <c r="P83" s="98"/>
      <c r="Q83" s="98"/>
      <c r="R83" s="98"/>
      <c r="S83" s="93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8"/>
      <c r="BZ83" s="98"/>
      <c r="CA83" s="98"/>
      <c r="CB83" s="98"/>
      <c r="CC83" s="98"/>
      <c r="CD83" s="98"/>
      <c r="CE83" s="98"/>
      <c r="CF83" s="98"/>
      <c r="CG83" s="98"/>
      <c r="CH83" s="98"/>
      <c r="CI83" s="98"/>
      <c r="CJ83" s="98"/>
      <c r="CK83" s="98"/>
      <c r="CL83" s="98"/>
      <c r="CM83" s="98"/>
      <c r="CN83" s="98"/>
      <c r="CO83" s="98"/>
      <c r="CP83" s="98"/>
      <c r="CQ83" s="98"/>
      <c r="CR83" s="98"/>
      <c r="CS83" s="98"/>
      <c r="CT83" s="98"/>
      <c r="CU83" s="98"/>
      <c r="CV83" s="98"/>
      <c r="CW83" s="98"/>
      <c r="CX83" s="98"/>
      <c r="CY83" s="98"/>
      <c r="CZ83" s="98"/>
      <c r="DA83" s="98"/>
      <c r="DB83" s="98"/>
      <c r="DC83" s="98"/>
      <c r="DD83" s="98"/>
      <c r="DE83" s="98"/>
      <c r="DF83" s="98"/>
      <c r="DG83" s="98"/>
      <c r="DH83" s="98"/>
      <c r="DI83" s="98"/>
      <c r="DJ83" s="98"/>
      <c r="DK83" s="98"/>
      <c r="DL83" s="98"/>
      <c r="DM83" s="98"/>
      <c r="DN83" s="98"/>
      <c r="DO83" s="98"/>
      <c r="DP83" s="98"/>
      <c r="DQ83" s="98"/>
      <c r="DR83" s="98"/>
      <c r="DS83" s="98"/>
      <c r="DT83" s="98"/>
      <c r="DU83" s="98"/>
      <c r="DV83" s="98"/>
      <c r="DW83" s="98"/>
      <c r="DX83" s="98"/>
      <c r="DY83" s="98"/>
      <c r="DZ83" s="98"/>
      <c r="EA83" s="98"/>
      <c r="EB83" s="98"/>
      <c r="EC83" s="98"/>
      <c r="ED83" s="98"/>
      <c r="EE83" s="98"/>
      <c r="EF83" s="98"/>
      <c r="EG83" s="98"/>
      <c r="EH83" s="98"/>
      <c r="EI83" s="98"/>
      <c r="EJ83" s="98"/>
      <c r="EK83" s="98"/>
      <c r="EL83" s="98"/>
      <c r="EM83" s="98"/>
      <c r="EN83" s="98"/>
      <c r="EO83" s="98"/>
      <c r="EP83" s="98"/>
      <c r="EQ83" s="98"/>
      <c r="ER83" s="98"/>
      <c r="ES83" s="98"/>
      <c r="ET83" s="98"/>
      <c r="EU83" s="98"/>
      <c r="EV83" s="98"/>
      <c r="EW83" s="98"/>
      <c r="EX83" s="98"/>
      <c r="EY83" s="98"/>
      <c r="EZ83" s="98"/>
      <c r="FA83" s="98"/>
      <c r="FB83" s="98"/>
      <c r="FC83" s="98"/>
      <c r="FD83" s="98"/>
      <c r="FE83" s="98"/>
      <c r="FF83" s="98"/>
      <c r="FG83" s="98"/>
      <c r="FH83" s="98"/>
      <c r="FI83" s="98"/>
      <c r="FJ83" s="98"/>
      <c r="FK83" s="98"/>
      <c r="FL83" s="98"/>
      <c r="FM83" s="98"/>
      <c r="FN83" s="98"/>
      <c r="FO83" s="98"/>
      <c r="FP83" s="98"/>
      <c r="FQ83" s="98"/>
      <c r="FR83" s="98"/>
      <c r="FS83" s="98"/>
      <c r="FT83" s="98"/>
      <c r="FU83" s="98"/>
      <c r="FV83" s="98"/>
      <c r="FW83" s="98"/>
      <c r="FX83" s="98"/>
      <c r="FY83" s="98"/>
      <c r="FZ83" s="98"/>
      <c r="GA83" s="98"/>
      <c r="GB83" s="98"/>
      <c r="GC83" s="98"/>
      <c r="GD83" s="98"/>
      <c r="GE83" s="98"/>
      <c r="GF83" s="98"/>
      <c r="GG83" s="98"/>
      <c r="GH83" s="98"/>
      <c r="GI83" s="98"/>
      <c r="GJ83" s="98"/>
      <c r="GK83" s="98"/>
      <c r="GL83" s="98"/>
      <c r="GM83" s="98"/>
      <c r="GN83" s="98"/>
      <c r="GO83" s="98"/>
      <c r="GP83" s="98"/>
      <c r="GQ83" s="98"/>
      <c r="GR83" s="98"/>
      <c r="GS83" s="98"/>
      <c r="GT83" s="98"/>
      <c r="GU83" s="98"/>
      <c r="GV83" s="98"/>
      <c r="GW83" s="98"/>
      <c r="GX83" s="98"/>
      <c r="GY83" s="98"/>
      <c r="GZ83" s="98"/>
      <c r="HA83" s="98"/>
      <c r="HB83" s="98"/>
      <c r="HC83" s="98"/>
      <c r="HD83" s="98"/>
      <c r="HE83" s="98"/>
      <c r="HF83" s="98"/>
      <c r="HG83" s="98"/>
      <c r="HH83" s="98"/>
      <c r="HI83" s="98"/>
      <c r="HJ83" s="98"/>
      <c r="HK83" s="98"/>
      <c r="HL83" s="98"/>
      <c r="HM83" s="98"/>
      <c r="HN83" s="98"/>
      <c r="HO83" s="98"/>
      <c r="HP83" s="98"/>
      <c r="HQ83" s="98"/>
      <c r="HR83" s="98"/>
      <c r="HS83" s="98"/>
      <c r="HT83" s="98"/>
      <c r="HU83" s="98"/>
      <c r="HV83" s="98"/>
      <c r="HW83" s="98"/>
      <c r="HX83" s="98"/>
      <c r="HY83" s="98"/>
      <c r="HZ83" s="98"/>
      <c r="IA83" s="98"/>
      <c r="IB83" s="98"/>
      <c r="IC83" s="98"/>
      <c r="ID83" s="98"/>
      <c r="IE83" s="98"/>
      <c r="IF83" s="98"/>
      <c r="IG83" s="98"/>
      <c r="IH83" s="98"/>
      <c r="II83" s="98"/>
      <c r="IJ83" s="98"/>
      <c r="IK83" s="98"/>
      <c r="IL83" s="98"/>
      <c r="IM83" s="98"/>
      <c r="IN83" s="98"/>
      <c r="IO83" s="98"/>
      <c r="IP83" s="98"/>
      <c r="IQ83" s="98"/>
      <c r="IR83" s="98"/>
      <c r="IS83" s="98"/>
      <c r="IT83" s="98"/>
      <c r="IU83" s="98"/>
      <c r="IV83" s="98"/>
    </row>
    <row r="84" spans="1:256" s="13" customFormat="1" ht="30" customHeight="1">
      <c r="A84" s="394"/>
      <c r="C84" s="463"/>
      <c r="D84" s="463"/>
      <c r="E84" s="464"/>
      <c r="F84" s="464"/>
      <c r="G84" s="464"/>
      <c r="H84" s="464"/>
      <c r="I84" s="464"/>
      <c r="J84" s="464"/>
      <c r="K84" s="465">
        <f t="shared" si="1"/>
        <v>0</v>
      </c>
      <c r="L84" s="466"/>
      <c r="N84" s="202">
        <f t="shared" si="2"/>
        <v>40</v>
      </c>
      <c r="O84" s="202">
        <f t="shared" si="3"/>
        <v>40</v>
      </c>
      <c r="P84" s="98"/>
      <c r="Q84" s="98"/>
      <c r="R84" s="98"/>
      <c r="S84" s="93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98"/>
      <c r="BT84" s="98"/>
      <c r="BU84" s="98"/>
      <c r="BV84" s="98"/>
      <c r="BW84" s="98"/>
      <c r="BX84" s="98"/>
      <c r="BY84" s="98"/>
      <c r="BZ84" s="98"/>
      <c r="CA84" s="98"/>
      <c r="CB84" s="98"/>
      <c r="CC84" s="98"/>
      <c r="CD84" s="98"/>
      <c r="CE84" s="98"/>
      <c r="CF84" s="98"/>
      <c r="CG84" s="98"/>
      <c r="CH84" s="98"/>
      <c r="CI84" s="98"/>
      <c r="CJ84" s="98"/>
      <c r="CK84" s="98"/>
      <c r="CL84" s="98"/>
      <c r="CM84" s="98"/>
      <c r="CN84" s="98"/>
      <c r="CO84" s="98"/>
      <c r="CP84" s="98"/>
      <c r="CQ84" s="98"/>
      <c r="CR84" s="98"/>
      <c r="CS84" s="98"/>
      <c r="CT84" s="98"/>
      <c r="CU84" s="98"/>
      <c r="CV84" s="98"/>
      <c r="CW84" s="98"/>
      <c r="CX84" s="98"/>
      <c r="CY84" s="98"/>
      <c r="CZ84" s="98"/>
      <c r="DA84" s="98"/>
      <c r="DB84" s="98"/>
      <c r="DC84" s="98"/>
      <c r="DD84" s="98"/>
      <c r="DE84" s="98"/>
      <c r="DF84" s="98"/>
      <c r="DG84" s="98"/>
      <c r="DH84" s="98"/>
      <c r="DI84" s="98"/>
      <c r="DJ84" s="98"/>
      <c r="DK84" s="98"/>
      <c r="DL84" s="98"/>
      <c r="DM84" s="98"/>
      <c r="DN84" s="98"/>
      <c r="DO84" s="98"/>
      <c r="DP84" s="98"/>
      <c r="DQ84" s="98"/>
      <c r="DR84" s="98"/>
      <c r="DS84" s="98"/>
      <c r="DT84" s="98"/>
      <c r="DU84" s="98"/>
      <c r="DV84" s="98"/>
      <c r="DW84" s="98"/>
      <c r="DX84" s="98"/>
      <c r="DY84" s="98"/>
      <c r="DZ84" s="98"/>
      <c r="EA84" s="98"/>
      <c r="EB84" s="98"/>
      <c r="EC84" s="98"/>
      <c r="ED84" s="98"/>
      <c r="EE84" s="98"/>
      <c r="EF84" s="98"/>
      <c r="EG84" s="98"/>
      <c r="EH84" s="98"/>
      <c r="EI84" s="98"/>
      <c r="EJ84" s="98"/>
      <c r="EK84" s="98"/>
      <c r="EL84" s="98"/>
      <c r="EM84" s="98"/>
      <c r="EN84" s="98"/>
      <c r="EO84" s="98"/>
      <c r="EP84" s="98"/>
      <c r="EQ84" s="98"/>
      <c r="ER84" s="98"/>
      <c r="ES84" s="98"/>
      <c r="ET84" s="98"/>
      <c r="EU84" s="98"/>
      <c r="EV84" s="98"/>
      <c r="EW84" s="98"/>
      <c r="EX84" s="98"/>
      <c r="EY84" s="98"/>
      <c r="EZ84" s="98"/>
      <c r="FA84" s="98"/>
      <c r="FB84" s="98"/>
      <c r="FC84" s="98"/>
      <c r="FD84" s="98"/>
      <c r="FE84" s="98"/>
      <c r="FF84" s="98"/>
      <c r="FG84" s="98"/>
      <c r="FH84" s="98"/>
      <c r="FI84" s="98"/>
      <c r="FJ84" s="98"/>
      <c r="FK84" s="98"/>
      <c r="FL84" s="98"/>
      <c r="FM84" s="98"/>
      <c r="FN84" s="98"/>
      <c r="FO84" s="98"/>
      <c r="FP84" s="98"/>
      <c r="FQ84" s="98"/>
      <c r="FR84" s="98"/>
      <c r="FS84" s="98"/>
      <c r="FT84" s="98"/>
      <c r="FU84" s="98"/>
      <c r="FV84" s="98"/>
      <c r="FW84" s="98"/>
      <c r="FX84" s="98"/>
      <c r="FY84" s="98"/>
      <c r="FZ84" s="98"/>
      <c r="GA84" s="98"/>
      <c r="GB84" s="98"/>
      <c r="GC84" s="98"/>
      <c r="GD84" s="98"/>
      <c r="GE84" s="98"/>
      <c r="GF84" s="98"/>
      <c r="GG84" s="98"/>
      <c r="GH84" s="98"/>
      <c r="GI84" s="98"/>
      <c r="GJ84" s="98"/>
      <c r="GK84" s="98"/>
      <c r="GL84" s="98"/>
      <c r="GM84" s="98"/>
      <c r="GN84" s="98"/>
      <c r="GO84" s="98"/>
      <c r="GP84" s="98"/>
      <c r="GQ84" s="98"/>
      <c r="GR84" s="98"/>
      <c r="GS84" s="98"/>
      <c r="GT84" s="98"/>
      <c r="GU84" s="98"/>
      <c r="GV84" s="98"/>
      <c r="GW84" s="98"/>
      <c r="GX84" s="98"/>
      <c r="GY84" s="98"/>
      <c r="GZ84" s="98"/>
      <c r="HA84" s="98"/>
      <c r="HB84" s="98"/>
      <c r="HC84" s="98"/>
      <c r="HD84" s="98"/>
      <c r="HE84" s="98"/>
      <c r="HF84" s="98"/>
      <c r="HG84" s="98"/>
      <c r="HH84" s="98"/>
      <c r="HI84" s="98"/>
      <c r="HJ84" s="98"/>
      <c r="HK84" s="98"/>
      <c r="HL84" s="98"/>
      <c r="HM84" s="98"/>
      <c r="HN84" s="98"/>
      <c r="HO84" s="98"/>
      <c r="HP84" s="98"/>
      <c r="HQ84" s="98"/>
      <c r="HR84" s="98"/>
      <c r="HS84" s="98"/>
      <c r="HT84" s="98"/>
      <c r="HU84" s="98"/>
      <c r="HV84" s="98"/>
      <c r="HW84" s="98"/>
      <c r="HX84" s="98"/>
      <c r="HY84" s="98"/>
      <c r="HZ84" s="98"/>
      <c r="IA84" s="98"/>
      <c r="IB84" s="98"/>
      <c r="IC84" s="98"/>
      <c r="ID84" s="98"/>
      <c r="IE84" s="98"/>
      <c r="IF84" s="98"/>
      <c r="IG84" s="98"/>
      <c r="IH84" s="98"/>
      <c r="II84" s="98"/>
      <c r="IJ84" s="98"/>
      <c r="IK84" s="98"/>
      <c r="IL84" s="98"/>
      <c r="IM84" s="98"/>
      <c r="IN84" s="98"/>
      <c r="IO84" s="98"/>
      <c r="IP84" s="98"/>
      <c r="IQ84" s="98"/>
      <c r="IR84" s="98"/>
      <c r="IS84" s="98"/>
      <c r="IT84" s="98"/>
      <c r="IU84" s="98"/>
      <c r="IV84" s="98"/>
    </row>
    <row r="85" spans="1:256" s="13" customFormat="1" ht="30" customHeight="1">
      <c r="A85" s="394"/>
      <c r="C85" s="463"/>
      <c r="D85" s="463"/>
      <c r="E85" s="464"/>
      <c r="F85" s="464"/>
      <c r="G85" s="464"/>
      <c r="H85" s="464"/>
      <c r="I85" s="464"/>
      <c r="J85" s="464"/>
      <c r="K85" s="465">
        <f t="shared" si="1"/>
        <v>0</v>
      </c>
      <c r="L85" s="466"/>
      <c r="N85" s="202">
        <f t="shared" si="2"/>
        <v>41</v>
      </c>
      <c r="O85" s="202">
        <f t="shared" si="3"/>
        <v>41</v>
      </c>
      <c r="P85" s="98"/>
      <c r="Q85" s="98"/>
      <c r="R85" s="98"/>
      <c r="S85" s="93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  <c r="BS85" s="98"/>
      <c r="BT85" s="98"/>
      <c r="BU85" s="98"/>
      <c r="BV85" s="98"/>
      <c r="BW85" s="98"/>
      <c r="BX85" s="98"/>
      <c r="BY85" s="98"/>
      <c r="BZ85" s="98"/>
      <c r="CA85" s="98"/>
      <c r="CB85" s="98"/>
      <c r="CC85" s="98"/>
      <c r="CD85" s="98"/>
      <c r="CE85" s="98"/>
      <c r="CF85" s="98"/>
      <c r="CG85" s="98"/>
      <c r="CH85" s="98"/>
      <c r="CI85" s="98"/>
      <c r="CJ85" s="98"/>
      <c r="CK85" s="98"/>
      <c r="CL85" s="98"/>
      <c r="CM85" s="98"/>
      <c r="CN85" s="98"/>
      <c r="CO85" s="98"/>
      <c r="CP85" s="98"/>
      <c r="CQ85" s="98"/>
      <c r="CR85" s="98"/>
      <c r="CS85" s="98"/>
      <c r="CT85" s="98"/>
      <c r="CU85" s="98"/>
      <c r="CV85" s="98"/>
      <c r="CW85" s="98"/>
      <c r="CX85" s="98"/>
      <c r="CY85" s="98"/>
      <c r="CZ85" s="98"/>
      <c r="DA85" s="98"/>
      <c r="DB85" s="98"/>
      <c r="DC85" s="98"/>
      <c r="DD85" s="98"/>
      <c r="DE85" s="98"/>
      <c r="DF85" s="98"/>
      <c r="DG85" s="98"/>
      <c r="DH85" s="98"/>
      <c r="DI85" s="98"/>
      <c r="DJ85" s="98"/>
      <c r="DK85" s="98"/>
      <c r="DL85" s="98"/>
      <c r="DM85" s="98"/>
      <c r="DN85" s="98"/>
      <c r="DO85" s="98"/>
      <c r="DP85" s="98"/>
      <c r="DQ85" s="98"/>
      <c r="DR85" s="98"/>
      <c r="DS85" s="98"/>
      <c r="DT85" s="98"/>
      <c r="DU85" s="98"/>
      <c r="DV85" s="98"/>
      <c r="DW85" s="98"/>
      <c r="DX85" s="98"/>
      <c r="DY85" s="98"/>
      <c r="DZ85" s="98"/>
      <c r="EA85" s="98"/>
      <c r="EB85" s="98"/>
      <c r="EC85" s="98"/>
      <c r="ED85" s="98"/>
      <c r="EE85" s="98"/>
      <c r="EF85" s="98"/>
      <c r="EG85" s="98"/>
      <c r="EH85" s="98"/>
      <c r="EI85" s="98"/>
      <c r="EJ85" s="98"/>
      <c r="EK85" s="98"/>
      <c r="EL85" s="98"/>
      <c r="EM85" s="98"/>
      <c r="EN85" s="98"/>
      <c r="EO85" s="98"/>
      <c r="EP85" s="98"/>
      <c r="EQ85" s="98"/>
      <c r="ER85" s="98"/>
      <c r="ES85" s="98"/>
      <c r="ET85" s="98"/>
      <c r="EU85" s="98"/>
      <c r="EV85" s="98"/>
      <c r="EW85" s="98"/>
      <c r="EX85" s="98"/>
      <c r="EY85" s="98"/>
      <c r="EZ85" s="98"/>
      <c r="FA85" s="98"/>
      <c r="FB85" s="98"/>
      <c r="FC85" s="98"/>
      <c r="FD85" s="98"/>
      <c r="FE85" s="98"/>
      <c r="FF85" s="98"/>
      <c r="FG85" s="98"/>
      <c r="FH85" s="98"/>
      <c r="FI85" s="98"/>
      <c r="FJ85" s="98"/>
      <c r="FK85" s="98"/>
      <c r="FL85" s="98"/>
      <c r="FM85" s="98"/>
      <c r="FN85" s="98"/>
      <c r="FO85" s="98"/>
      <c r="FP85" s="98"/>
      <c r="FQ85" s="98"/>
      <c r="FR85" s="98"/>
      <c r="FS85" s="98"/>
      <c r="FT85" s="98"/>
      <c r="FU85" s="98"/>
      <c r="FV85" s="98"/>
      <c r="FW85" s="98"/>
      <c r="FX85" s="98"/>
      <c r="FY85" s="98"/>
      <c r="FZ85" s="98"/>
      <c r="GA85" s="98"/>
      <c r="GB85" s="98"/>
      <c r="GC85" s="98"/>
      <c r="GD85" s="98"/>
      <c r="GE85" s="98"/>
      <c r="GF85" s="98"/>
      <c r="GG85" s="98"/>
      <c r="GH85" s="98"/>
      <c r="GI85" s="98"/>
      <c r="GJ85" s="98"/>
      <c r="GK85" s="98"/>
      <c r="GL85" s="98"/>
      <c r="GM85" s="98"/>
      <c r="GN85" s="98"/>
      <c r="GO85" s="98"/>
      <c r="GP85" s="98"/>
      <c r="GQ85" s="98"/>
      <c r="GR85" s="98"/>
      <c r="GS85" s="98"/>
      <c r="GT85" s="98"/>
      <c r="GU85" s="98"/>
      <c r="GV85" s="98"/>
      <c r="GW85" s="98"/>
      <c r="GX85" s="98"/>
      <c r="GY85" s="98"/>
      <c r="GZ85" s="98"/>
      <c r="HA85" s="98"/>
      <c r="HB85" s="98"/>
      <c r="HC85" s="98"/>
      <c r="HD85" s="98"/>
      <c r="HE85" s="98"/>
      <c r="HF85" s="98"/>
      <c r="HG85" s="98"/>
      <c r="HH85" s="98"/>
      <c r="HI85" s="98"/>
      <c r="HJ85" s="98"/>
      <c r="HK85" s="98"/>
      <c r="HL85" s="98"/>
      <c r="HM85" s="98"/>
      <c r="HN85" s="98"/>
      <c r="HO85" s="98"/>
      <c r="HP85" s="98"/>
      <c r="HQ85" s="98"/>
      <c r="HR85" s="98"/>
      <c r="HS85" s="98"/>
      <c r="HT85" s="98"/>
      <c r="HU85" s="98"/>
      <c r="HV85" s="98"/>
      <c r="HW85" s="98"/>
      <c r="HX85" s="98"/>
      <c r="HY85" s="98"/>
      <c r="HZ85" s="98"/>
      <c r="IA85" s="98"/>
      <c r="IB85" s="98"/>
      <c r="IC85" s="98"/>
      <c r="ID85" s="98"/>
      <c r="IE85" s="98"/>
      <c r="IF85" s="98"/>
      <c r="IG85" s="98"/>
      <c r="IH85" s="98"/>
      <c r="II85" s="98"/>
      <c r="IJ85" s="98"/>
      <c r="IK85" s="98"/>
      <c r="IL85" s="98"/>
      <c r="IM85" s="98"/>
      <c r="IN85" s="98"/>
      <c r="IO85" s="98"/>
      <c r="IP85" s="98"/>
      <c r="IQ85" s="98"/>
      <c r="IR85" s="98"/>
      <c r="IS85" s="98"/>
      <c r="IT85" s="98"/>
      <c r="IU85" s="98"/>
      <c r="IV85" s="98"/>
    </row>
    <row r="86" spans="1:256" s="13" customFormat="1" ht="30" customHeight="1">
      <c r="A86" s="394"/>
      <c r="C86" s="463"/>
      <c r="D86" s="463"/>
      <c r="E86" s="464"/>
      <c r="F86" s="464"/>
      <c r="G86" s="464"/>
      <c r="H86" s="464"/>
      <c r="I86" s="464"/>
      <c r="J86" s="464"/>
      <c r="K86" s="465">
        <f t="shared" si="1"/>
        <v>0</v>
      </c>
      <c r="L86" s="466"/>
      <c r="N86" s="202">
        <f t="shared" si="2"/>
        <v>42</v>
      </c>
      <c r="O86" s="202">
        <f t="shared" si="3"/>
        <v>42</v>
      </c>
      <c r="P86" s="98"/>
      <c r="Q86" s="98"/>
      <c r="R86" s="98"/>
      <c r="S86" s="93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98"/>
      <c r="BS86" s="98"/>
      <c r="BT86" s="98"/>
      <c r="BU86" s="98"/>
      <c r="BV86" s="98"/>
      <c r="BW86" s="98"/>
      <c r="BX86" s="98"/>
      <c r="BY86" s="98"/>
      <c r="BZ86" s="98"/>
      <c r="CA86" s="98"/>
      <c r="CB86" s="98"/>
      <c r="CC86" s="98"/>
      <c r="CD86" s="98"/>
      <c r="CE86" s="98"/>
      <c r="CF86" s="98"/>
      <c r="CG86" s="98"/>
      <c r="CH86" s="98"/>
      <c r="CI86" s="98"/>
      <c r="CJ86" s="98"/>
      <c r="CK86" s="98"/>
      <c r="CL86" s="98"/>
      <c r="CM86" s="98"/>
      <c r="CN86" s="98"/>
      <c r="CO86" s="98"/>
      <c r="CP86" s="98"/>
      <c r="CQ86" s="98"/>
      <c r="CR86" s="98"/>
      <c r="CS86" s="98"/>
      <c r="CT86" s="98"/>
      <c r="CU86" s="98"/>
      <c r="CV86" s="98"/>
      <c r="CW86" s="98"/>
      <c r="CX86" s="98"/>
      <c r="CY86" s="98"/>
      <c r="CZ86" s="98"/>
      <c r="DA86" s="98"/>
      <c r="DB86" s="98"/>
      <c r="DC86" s="98"/>
      <c r="DD86" s="98"/>
      <c r="DE86" s="98"/>
      <c r="DF86" s="98"/>
      <c r="DG86" s="98"/>
      <c r="DH86" s="98"/>
      <c r="DI86" s="98"/>
      <c r="DJ86" s="98"/>
      <c r="DK86" s="98"/>
      <c r="DL86" s="98"/>
      <c r="DM86" s="98"/>
      <c r="DN86" s="98"/>
      <c r="DO86" s="98"/>
      <c r="DP86" s="98"/>
      <c r="DQ86" s="98"/>
      <c r="DR86" s="98"/>
      <c r="DS86" s="98"/>
      <c r="DT86" s="98"/>
      <c r="DU86" s="98"/>
      <c r="DV86" s="98"/>
      <c r="DW86" s="98"/>
      <c r="DX86" s="98"/>
      <c r="DY86" s="98"/>
      <c r="DZ86" s="98"/>
      <c r="EA86" s="98"/>
      <c r="EB86" s="98"/>
      <c r="EC86" s="98"/>
      <c r="ED86" s="98"/>
      <c r="EE86" s="98"/>
      <c r="EF86" s="98"/>
      <c r="EG86" s="98"/>
      <c r="EH86" s="98"/>
      <c r="EI86" s="98"/>
      <c r="EJ86" s="98"/>
      <c r="EK86" s="98"/>
      <c r="EL86" s="98"/>
      <c r="EM86" s="98"/>
      <c r="EN86" s="98"/>
      <c r="EO86" s="98"/>
      <c r="EP86" s="98"/>
      <c r="EQ86" s="98"/>
      <c r="ER86" s="98"/>
      <c r="ES86" s="98"/>
      <c r="ET86" s="98"/>
      <c r="EU86" s="98"/>
      <c r="EV86" s="98"/>
      <c r="EW86" s="98"/>
      <c r="EX86" s="98"/>
      <c r="EY86" s="98"/>
      <c r="EZ86" s="98"/>
      <c r="FA86" s="98"/>
      <c r="FB86" s="98"/>
      <c r="FC86" s="98"/>
      <c r="FD86" s="98"/>
      <c r="FE86" s="98"/>
      <c r="FF86" s="98"/>
      <c r="FG86" s="98"/>
      <c r="FH86" s="98"/>
      <c r="FI86" s="98"/>
      <c r="FJ86" s="98"/>
      <c r="FK86" s="98"/>
      <c r="FL86" s="98"/>
      <c r="FM86" s="98"/>
      <c r="FN86" s="98"/>
      <c r="FO86" s="98"/>
      <c r="FP86" s="98"/>
      <c r="FQ86" s="98"/>
      <c r="FR86" s="98"/>
      <c r="FS86" s="98"/>
      <c r="FT86" s="98"/>
      <c r="FU86" s="98"/>
      <c r="FV86" s="98"/>
      <c r="FW86" s="98"/>
      <c r="FX86" s="98"/>
      <c r="FY86" s="98"/>
      <c r="FZ86" s="98"/>
      <c r="GA86" s="98"/>
      <c r="GB86" s="98"/>
      <c r="GC86" s="98"/>
      <c r="GD86" s="98"/>
      <c r="GE86" s="98"/>
      <c r="GF86" s="98"/>
      <c r="GG86" s="98"/>
      <c r="GH86" s="98"/>
      <c r="GI86" s="98"/>
      <c r="GJ86" s="98"/>
      <c r="GK86" s="98"/>
      <c r="GL86" s="98"/>
      <c r="GM86" s="98"/>
      <c r="GN86" s="98"/>
      <c r="GO86" s="98"/>
      <c r="GP86" s="98"/>
      <c r="GQ86" s="98"/>
      <c r="GR86" s="98"/>
      <c r="GS86" s="98"/>
      <c r="GT86" s="98"/>
      <c r="GU86" s="98"/>
      <c r="GV86" s="98"/>
      <c r="GW86" s="98"/>
      <c r="GX86" s="98"/>
      <c r="GY86" s="98"/>
      <c r="GZ86" s="98"/>
      <c r="HA86" s="98"/>
      <c r="HB86" s="98"/>
      <c r="HC86" s="98"/>
      <c r="HD86" s="98"/>
      <c r="HE86" s="98"/>
      <c r="HF86" s="98"/>
      <c r="HG86" s="98"/>
      <c r="HH86" s="98"/>
      <c r="HI86" s="98"/>
      <c r="HJ86" s="98"/>
      <c r="HK86" s="98"/>
      <c r="HL86" s="98"/>
      <c r="HM86" s="98"/>
      <c r="HN86" s="98"/>
      <c r="HO86" s="98"/>
      <c r="HP86" s="98"/>
      <c r="HQ86" s="98"/>
      <c r="HR86" s="98"/>
      <c r="HS86" s="98"/>
      <c r="HT86" s="98"/>
      <c r="HU86" s="98"/>
      <c r="HV86" s="98"/>
      <c r="HW86" s="98"/>
      <c r="HX86" s="98"/>
      <c r="HY86" s="98"/>
      <c r="HZ86" s="98"/>
      <c r="IA86" s="98"/>
      <c r="IB86" s="98"/>
      <c r="IC86" s="98"/>
      <c r="ID86" s="98"/>
      <c r="IE86" s="98"/>
      <c r="IF86" s="98"/>
      <c r="IG86" s="98"/>
      <c r="IH86" s="98"/>
      <c r="II86" s="98"/>
      <c r="IJ86" s="98"/>
      <c r="IK86" s="98"/>
      <c r="IL86" s="98"/>
      <c r="IM86" s="98"/>
      <c r="IN86" s="98"/>
      <c r="IO86" s="98"/>
      <c r="IP86" s="98"/>
      <c r="IQ86" s="98"/>
      <c r="IR86" s="98"/>
      <c r="IS86" s="98"/>
      <c r="IT86" s="98"/>
      <c r="IU86" s="98"/>
      <c r="IV86" s="98"/>
    </row>
    <row r="87" spans="1:256" s="13" customFormat="1" ht="30" customHeight="1">
      <c r="A87" s="394"/>
      <c r="C87" s="463"/>
      <c r="D87" s="463"/>
      <c r="E87" s="464"/>
      <c r="F87" s="464"/>
      <c r="G87" s="464"/>
      <c r="H87" s="464"/>
      <c r="I87" s="464"/>
      <c r="J87" s="464"/>
      <c r="K87" s="465">
        <f t="shared" si="1"/>
        <v>0</v>
      </c>
      <c r="L87" s="466"/>
      <c r="N87" s="202">
        <f t="shared" si="2"/>
        <v>41</v>
      </c>
      <c r="O87" s="202">
        <f t="shared" si="3"/>
        <v>41</v>
      </c>
      <c r="P87" s="98"/>
      <c r="Q87" s="98"/>
      <c r="R87" s="98"/>
      <c r="S87" s="93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  <c r="BH87" s="98"/>
      <c r="BI87" s="98"/>
      <c r="BJ87" s="98"/>
      <c r="BK87" s="98"/>
      <c r="BL87" s="98"/>
      <c r="BM87" s="98"/>
      <c r="BN87" s="98"/>
      <c r="BO87" s="98"/>
      <c r="BP87" s="98"/>
      <c r="BQ87" s="98"/>
      <c r="BR87" s="98"/>
      <c r="BS87" s="98"/>
      <c r="BT87" s="98"/>
      <c r="BU87" s="98"/>
      <c r="BV87" s="98"/>
      <c r="BW87" s="98"/>
      <c r="BX87" s="98"/>
      <c r="BY87" s="98"/>
      <c r="BZ87" s="98"/>
      <c r="CA87" s="98"/>
      <c r="CB87" s="98"/>
      <c r="CC87" s="98"/>
      <c r="CD87" s="98"/>
      <c r="CE87" s="98"/>
      <c r="CF87" s="98"/>
      <c r="CG87" s="98"/>
      <c r="CH87" s="98"/>
      <c r="CI87" s="98"/>
      <c r="CJ87" s="98"/>
      <c r="CK87" s="98"/>
      <c r="CL87" s="98"/>
      <c r="CM87" s="98"/>
      <c r="CN87" s="98"/>
      <c r="CO87" s="98"/>
      <c r="CP87" s="98"/>
      <c r="CQ87" s="98"/>
      <c r="CR87" s="98"/>
      <c r="CS87" s="98"/>
      <c r="CT87" s="98"/>
      <c r="CU87" s="98"/>
      <c r="CV87" s="98"/>
      <c r="CW87" s="98"/>
      <c r="CX87" s="98"/>
      <c r="CY87" s="98"/>
      <c r="CZ87" s="98"/>
      <c r="DA87" s="98"/>
      <c r="DB87" s="98"/>
      <c r="DC87" s="98"/>
      <c r="DD87" s="98"/>
      <c r="DE87" s="98"/>
      <c r="DF87" s="98"/>
      <c r="DG87" s="98"/>
      <c r="DH87" s="98"/>
      <c r="DI87" s="98"/>
      <c r="DJ87" s="98"/>
      <c r="DK87" s="98"/>
      <c r="DL87" s="98"/>
      <c r="DM87" s="98"/>
      <c r="DN87" s="98"/>
      <c r="DO87" s="98"/>
      <c r="DP87" s="98"/>
      <c r="DQ87" s="98"/>
      <c r="DR87" s="98"/>
      <c r="DS87" s="98"/>
      <c r="DT87" s="98"/>
      <c r="DU87" s="98"/>
      <c r="DV87" s="98"/>
      <c r="DW87" s="98"/>
      <c r="DX87" s="98"/>
      <c r="DY87" s="98"/>
      <c r="DZ87" s="98"/>
      <c r="EA87" s="98"/>
      <c r="EB87" s="98"/>
      <c r="EC87" s="98"/>
      <c r="ED87" s="98"/>
      <c r="EE87" s="98"/>
      <c r="EF87" s="98"/>
      <c r="EG87" s="98"/>
      <c r="EH87" s="98"/>
      <c r="EI87" s="98"/>
      <c r="EJ87" s="98"/>
      <c r="EK87" s="98"/>
      <c r="EL87" s="98"/>
      <c r="EM87" s="98"/>
      <c r="EN87" s="98"/>
      <c r="EO87" s="98"/>
      <c r="EP87" s="98"/>
      <c r="EQ87" s="98"/>
      <c r="ER87" s="98"/>
      <c r="ES87" s="98"/>
      <c r="ET87" s="98"/>
      <c r="EU87" s="98"/>
      <c r="EV87" s="98"/>
      <c r="EW87" s="98"/>
      <c r="EX87" s="98"/>
      <c r="EY87" s="98"/>
      <c r="EZ87" s="98"/>
      <c r="FA87" s="98"/>
      <c r="FB87" s="98"/>
      <c r="FC87" s="98"/>
      <c r="FD87" s="98"/>
      <c r="FE87" s="98"/>
      <c r="FF87" s="98"/>
      <c r="FG87" s="98"/>
      <c r="FH87" s="98"/>
      <c r="FI87" s="98"/>
      <c r="FJ87" s="98"/>
      <c r="FK87" s="98"/>
      <c r="FL87" s="98"/>
      <c r="FM87" s="98"/>
      <c r="FN87" s="98"/>
      <c r="FO87" s="98"/>
      <c r="FP87" s="98"/>
      <c r="FQ87" s="98"/>
      <c r="FR87" s="98"/>
      <c r="FS87" s="98"/>
      <c r="FT87" s="98"/>
      <c r="FU87" s="98"/>
      <c r="FV87" s="98"/>
      <c r="FW87" s="98"/>
      <c r="FX87" s="98"/>
      <c r="FY87" s="98"/>
      <c r="FZ87" s="98"/>
      <c r="GA87" s="98"/>
      <c r="GB87" s="98"/>
      <c r="GC87" s="98"/>
      <c r="GD87" s="98"/>
      <c r="GE87" s="98"/>
      <c r="GF87" s="98"/>
      <c r="GG87" s="98"/>
      <c r="GH87" s="98"/>
      <c r="GI87" s="98"/>
      <c r="GJ87" s="98"/>
      <c r="GK87" s="98"/>
      <c r="GL87" s="98"/>
      <c r="GM87" s="98"/>
      <c r="GN87" s="98"/>
      <c r="GO87" s="98"/>
      <c r="GP87" s="98"/>
      <c r="GQ87" s="98"/>
      <c r="GR87" s="98"/>
      <c r="GS87" s="98"/>
      <c r="GT87" s="98"/>
      <c r="GU87" s="98"/>
      <c r="GV87" s="98"/>
      <c r="GW87" s="98"/>
      <c r="GX87" s="98"/>
      <c r="GY87" s="98"/>
      <c r="GZ87" s="98"/>
      <c r="HA87" s="98"/>
      <c r="HB87" s="98"/>
      <c r="HC87" s="98"/>
      <c r="HD87" s="98"/>
      <c r="HE87" s="98"/>
      <c r="HF87" s="98"/>
      <c r="HG87" s="98"/>
      <c r="HH87" s="98"/>
      <c r="HI87" s="98"/>
      <c r="HJ87" s="98"/>
      <c r="HK87" s="98"/>
      <c r="HL87" s="98"/>
      <c r="HM87" s="98"/>
      <c r="HN87" s="98"/>
      <c r="HO87" s="98"/>
      <c r="HP87" s="98"/>
      <c r="HQ87" s="98"/>
      <c r="HR87" s="98"/>
      <c r="HS87" s="98"/>
      <c r="HT87" s="98"/>
      <c r="HU87" s="98"/>
      <c r="HV87" s="98"/>
      <c r="HW87" s="98"/>
      <c r="HX87" s="98"/>
      <c r="HY87" s="98"/>
      <c r="HZ87" s="98"/>
      <c r="IA87" s="98"/>
      <c r="IB87" s="98"/>
      <c r="IC87" s="98"/>
      <c r="ID87" s="98"/>
      <c r="IE87" s="98"/>
      <c r="IF87" s="98"/>
      <c r="IG87" s="98"/>
      <c r="IH87" s="98"/>
      <c r="II87" s="98"/>
      <c r="IJ87" s="98"/>
      <c r="IK87" s="98"/>
      <c r="IL87" s="98"/>
      <c r="IM87" s="98"/>
      <c r="IN87" s="98"/>
      <c r="IO87" s="98"/>
      <c r="IP87" s="98"/>
      <c r="IQ87" s="98"/>
      <c r="IR87" s="98"/>
      <c r="IS87" s="98"/>
      <c r="IT87" s="98"/>
      <c r="IU87" s="98"/>
      <c r="IV87" s="98"/>
    </row>
    <row r="88" spans="1:256" s="13" customFormat="1" ht="30" customHeight="1">
      <c r="A88" s="394"/>
      <c r="C88" s="463"/>
      <c r="D88" s="463"/>
      <c r="E88" s="464"/>
      <c r="F88" s="464"/>
      <c r="G88" s="464"/>
      <c r="H88" s="464"/>
      <c r="I88" s="464"/>
      <c r="J88" s="464"/>
      <c r="K88" s="465">
        <f t="shared" si="1"/>
        <v>0</v>
      </c>
      <c r="L88" s="466"/>
      <c r="N88" s="202">
        <f t="shared" si="2"/>
        <v>40</v>
      </c>
      <c r="O88" s="202">
        <f t="shared" si="3"/>
        <v>40</v>
      </c>
      <c r="P88" s="98"/>
      <c r="Q88" s="98"/>
      <c r="R88" s="98"/>
      <c r="S88" s="93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  <c r="BE88" s="98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  <c r="BS88" s="98"/>
      <c r="BT88" s="98"/>
      <c r="BU88" s="98"/>
      <c r="BV88" s="98"/>
      <c r="BW88" s="98"/>
      <c r="BX88" s="98"/>
      <c r="BY88" s="98"/>
      <c r="BZ88" s="98"/>
      <c r="CA88" s="98"/>
      <c r="CB88" s="98"/>
      <c r="CC88" s="98"/>
      <c r="CD88" s="98"/>
      <c r="CE88" s="98"/>
      <c r="CF88" s="98"/>
      <c r="CG88" s="98"/>
      <c r="CH88" s="98"/>
      <c r="CI88" s="98"/>
      <c r="CJ88" s="98"/>
      <c r="CK88" s="98"/>
      <c r="CL88" s="98"/>
      <c r="CM88" s="98"/>
      <c r="CN88" s="98"/>
      <c r="CO88" s="98"/>
      <c r="CP88" s="98"/>
      <c r="CQ88" s="98"/>
      <c r="CR88" s="98"/>
      <c r="CS88" s="98"/>
      <c r="CT88" s="98"/>
      <c r="CU88" s="98"/>
      <c r="CV88" s="98"/>
      <c r="CW88" s="98"/>
      <c r="CX88" s="98"/>
      <c r="CY88" s="98"/>
      <c r="CZ88" s="98"/>
      <c r="DA88" s="98"/>
      <c r="DB88" s="98"/>
      <c r="DC88" s="98"/>
      <c r="DD88" s="98"/>
      <c r="DE88" s="98"/>
      <c r="DF88" s="98"/>
      <c r="DG88" s="98"/>
      <c r="DH88" s="98"/>
      <c r="DI88" s="98"/>
      <c r="DJ88" s="98"/>
      <c r="DK88" s="98"/>
      <c r="DL88" s="98"/>
      <c r="DM88" s="98"/>
      <c r="DN88" s="98"/>
      <c r="DO88" s="98"/>
      <c r="DP88" s="98"/>
      <c r="DQ88" s="98"/>
      <c r="DR88" s="98"/>
      <c r="DS88" s="98"/>
      <c r="DT88" s="98"/>
      <c r="DU88" s="98"/>
      <c r="DV88" s="98"/>
      <c r="DW88" s="98"/>
      <c r="DX88" s="98"/>
      <c r="DY88" s="98"/>
      <c r="DZ88" s="98"/>
      <c r="EA88" s="98"/>
      <c r="EB88" s="98"/>
      <c r="EC88" s="98"/>
      <c r="ED88" s="98"/>
      <c r="EE88" s="98"/>
      <c r="EF88" s="98"/>
      <c r="EG88" s="98"/>
      <c r="EH88" s="98"/>
      <c r="EI88" s="98"/>
      <c r="EJ88" s="98"/>
      <c r="EK88" s="98"/>
      <c r="EL88" s="98"/>
      <c r="EM88" s="98"/>
      <c r="EN88" s="98"/>
      <c r="EO88" s="98"/>
      <c r="EP88" s="98"/>
      <c r="EQ88" s="98"/>
      <c r="ER88" s="98"/>
      <c r="ES88" s="98"/>
      <c r="ET88" s="98"/>
      <c r="EU88" s="98"/>
      <c r="EV88" s="98"/>
      <c r="EW88" s="98"/>
      <c r="EX88" s="98"/>
      <c r="EY88" s="98"/>
      <c r="EZ88" s="98"/>
      <c r="FA88" s="98"/>
      <c r="FB88" s="98"/>
      <c r="FC88" s="98"/>
      <c r="FD88" s="98"/>
      <c r="FE88" s="98"/>
      <c r="FF88" s="98"/>
      <c r="FG88" s="98"/>
      <c r="FH88" s="98"/>
      <c r="FI88" s="98"/>
      <c r="FJ88" s="98"/>
      <c r="FK88" s="98"/>
      <c r="FL88" s="98"/>
      <c r="FM88" s="98"/>
      <c r="FN88" s="98"/>
      <c r="FO88" s="98"/>
      <c r="FP88" s="98"/>
      <c r="FQ88" s="98"/>
      <c r="FR88" s="98"/>
      <c r="FS88" s="98"/>
      <c r="FT88" s="98"/>
      <c r="FU88" s="98"/>
      <c r="FV88" s="98"/>
      <c r="FW88" s="98"/>
      <c r="FX88" s="98"/>
      <c r="FY88" s="98"/>
      <c r="FZ88" s="98"/>
      <c r="GA88" s="98"/>
      <c r="GB88" s="98"/>
      <c r="GC88" s="98"/>
      <c r="GD88" s="98"/>
      <c r="GE88" s="98"/>
      <c r="GF88" s="98"/>
      <c r="GG88" s="98"/>
      <c r="GH88" s="98"/>
      <c r="GI88" s="98"/>
      <c r="GJ88" s="98"/>
      <c r="GK88" s="98"/>
      <c r="GL88" s="98"/>
      <c r="GM88" s="98"/>
      <c r="GN88" s="98"/>
      <c r="GO88" s="98"/>
      <c r="GP88" s="98"/>
      <c r="GQ88" s="98"/>
      <c r="GR88" s="98"/>
      <c r="GS88" s="98"/>
      <c r="GT88" s="98"/>
      <c r="GU88" s="98"/>
      <c r="GV88" s="98"/>
      <c r="GW88" s="98"/>
      <c r="GX88" s="98"/>
      <c r="GY88" s="98"/>
      <c r="GZ88" s="98"/>
      <c r="HA88" s="98"/>
      <c r="HB88" s="98"/>
      <c r="HC88" s="98"/>
      <c r="HD88" s="98"/>
      <c r="HE88" s="98"/>
      <c r="HF88" s="98"/>
      <c r="HG88" s="98"/>
      <c r="HH88" s="98"/>
      <c r="HI88" s="98"/>
      <c r="HJ88" s="98"/>
      <c r="HK88" s="98"/>
      <c r="HL88" s="98"/>
      <c r="HM88" s="98"/>
      <c r="HN88" s="98"/>
      <c r="HO88" s="98"/>
      <c r="HP88" s="98"/>
      <c r="HQ88" s="98"/>
      <c r="HR88" s="98"/>
      <c r="HS88" s="98"/>
      <c r="HT88" s="98"/>
      <c r="HU88" s="98"/>
      <c r="HV88" s="98"/>
      <c r="HW88" s="98"/>
      <c r="HX88" s="98"/>
      <c r="HY88" s="98"/>
      <c r="HZ88" s="98"/>
      <c r="IA88" s="98"/>
      <c r="IB88" s="98"/>
      <c r="IC88" s="98"/>
      <c r="ID88" s="98"/>
      <c r="IE88" s="98"/>
      <c r="IF88" s="98"/>
      <c r="IG88" s="98"/>
      <c r="IH88" s="98"/>
      <c r="II88" s="98"/>
      <c r="IJ88" s="98"/>
      <c r="IK88" s="98"/>
      <c r="IL88" s="98"/>
      <c r="IM88" s="98"/>
      <c r="IN88" s="98"/>
      <c r="IO88" s="98"/>
      <c r="IP88" s="98"/>
      <c r="IQ88" s="98"/>
      <c r="IR88" s="98"/>
      <c r="IS88" s="98"/>
      <c r="IT88" s="98"/>
      <c r="IU88" s="98"/>
      <c r="IV88" s="98"/>
    </row>
    <row r="89" spans="1:256" s="13" customFormat="1" ht="30" customHeight="1">
      <c r="A89" s="394"/>
      <c r="C89" s="463"/>
      <c r="D89" s="463"/>
      <c r="E89" s="464"/>
      <c r="F89" s="464"/>
      <c r="G89" s="464"/>
      <c r="H89" s="464"/>
      <c r="I89" s="464"/>
      <c r="J89" s="464"/>
      <c r="K89" s="465">
        <f t="shared" si="1"/>
        <v>0</v>
      </c>
      <c r="L89" s="466"/>
      <c r="N89" s="202">
        <f t="shared" si="2"/>
        <v>41</v>
      </c>
      <c r="O89" s="202">
        <f t="shared" si="3"/>
        <v>41</v>
      </c>
      <c r="P89" s="98"/>
      <c r="Q89" s="98"/>
      <c r="R89" s="98"/>
      <c r="S89" s="93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98"/>
      <c r="BW89" s="98"/>
      <c r="BX89" s="98"/>
      <c r="BY89" s="98"/>
      <c r="BZ89" s="98"/>
      <c r="CA89" s="98"/>
      <c r="CB89" s="98"/>
      <c r="CC89" s="98"/>
      <c r="CD89" s="98"/>
      <c r="CE89" s="98"/>
      <c r="CF89" s="98"/>
      <c r="CG89" s="98"/>
      <c r="CH89" s="98"/>
      <c r="CI89" s="98"/>
      <c r="CJ89" s="98"/>
      <c r="CK89" s="98"/>
      <c r="CL89" s="98"/>
      <c r="CM89" s="98"/>
      <c r="CN89" s="98"/>
      <c r="CO89" s="98"/>
      <c r="CP89" s="98"/>
      <c r="CQ89" s="98"/>
      <c r="CR89" s="98"/>
      <c r="CS89" s="98"/>
      <c r="CT89" s="98"/>
      <c r="CU89" s="98"/>
      <c r="CV89" s="98"/>
      <c r="CW89" s="98"/>
      <c r="CX89" s="98"/>
      <c r="CY89" s="98"/>
      <c r="CZ89" s="98"/>
      <c r="DA89" s="98"/>
      <c r="DB89" s="98"/>
      <c r="DC89" s="98"/>
      <c r="DD89" s="98"/>
      <c r="DE89" s="98"/>
      <c r="DF89" s="98"/>
      <c r="DG89" s="98"/>
      <c r="DH89" s="98"/>
      <c r="DI89" s="98"/>
      <c r="DJ89" s="98"/>
      <c r="DK89" s="98"/>
      <c r="DL89" s="98"/>
      <c r="DM89" s="98"/>
      <c r="DN89" s="98"/>
      <c r="DO89" s="98"/>
      <c r="DP89" s="98"/>
      <c r="DQ89" s="98"/>
      <c r="DR89" s="98"/>
      <c r="DS89" s="98"/>
      <c r="DT89" s="98"/>
      <c r="DU89" s="98"/>
      <c r="DV89" s="98"/>
      <c r="DW89" s="98"/>
      <c r="DX89" s="98"/>
      <c r="DY89" s="98"/>
      <c r="DZ89" s="98"/>
      <c r="EA89" s="98"/>
      <c r="EB89" s="98"/>
      <c r="EC89" s="98"/>
      <c r="ED89" s="98"/>
      <c r="EE89" s="98"/>
      <c r="EF89" s="98"/>
      <c r="EG89" s="98"/>
      <c r="EH89" s="98"/>
      <c r="EI89" s="98"/>
      <c r="EJ89" s="98"/>
      <c r="EK89" s="98"/>
      <c r="EL89" s="98"/>
      <c r="EM89" s="98"/>
      <c r="EN89" s="98"/>
      <c r="EO89" s="98"/>
      <c r="EP89" s="98"/>
      <c r="EQ89" s="98"/>
      <c r="ER89" s="98"/>
      <c r="ES89" s="98"/>
      <c r="ET89" s="98"/>
      <c r="EU89" s="98"/>
      <c r="EV89" s="98"/>
      <c r="EW89" s="98"/>
      <c r="EX89" s="98"/>
      <c r="EY89" s="98"/>
      <c r="EZ89" s="98"/>
      <c r="FA89" s="98"/>
      <c r="FB89" s="98"/>
      <c r="FC89" s="98"/>
      <c r="FD89" s="98"/>
      <c r="FE89" s="98"/>
      <c r="FF89" s="98"/>
      <c r="FG89" s="98"/>
      <c r="FH89" s="98"/>
      <c r="FI89" s="98"/>
      <c r="FJ89" s="98"/>
      <c r="FK89" s="98"/>
      <c r="FL89" s="98"/>
      <c r="FM89" s="98"/>
      <c r="FN89" s="98"/>
      <c r="FO89" s="98"/>
      <c r="FP89" s="98"/>
      <c r="FQ89" s="98"/>
      <c r="FR89" s="98"/>
      <c r="FS89" s="98"/>
      <c r="FT89" s="98"/>
      <c r="FU89" s="98"/>
      <c r="FV89" s="98"/>
      <c r="FW89" s="98"/>
      <c r="FX89" s="98"/>
      <c r="FY89" s="98"/>
      <c r="FZ89" s="98"/>
      <c r="GA89" s="98"/>
      <c r="GB89" s="98"/>
      <c r="GC89" s="98"/>
      <c r="GD89" s="98"/>
      <c r="GE89" s="98"/>
      <c r="GF89" s="98"/>
      <c r="GG89" s="98"/>
      <c r="GH89" s="98"/>
      <c r="GI89" s="98"/>
      <c r="GJ89" s="98"/>
      <c r="GK89" s="98"/>
      <c r="GL89" s="98"/>
      <c r="GM89" s="98"/>
      <c r="GN89" s="98"/>
      <c r="GO89" s="98"/>
      <c r="GP89" s="98"/>
      <c r="GQ89" s="98"/>
      <c r="GR89" s="98"/>
      <c r="GS89" s="98"/>
      <c r="GT89" s="98"/>
      <c r="GU89" s="98"/>
      <c r="GV89" s="98"/>
      <c r="GW89" s="98"/>
      <c r="GX89" s="98"/>
      <c r="GY89" s="98"/>
      <c r="GZ89" s="98"/>
      <c r="HA89" s="98"/>
      <c r="HB89" s="98"/>
      <c r="HC89" s="98"/>
      <c r="HD89" s="98"/>
      <c r="HE89" s="98"/>
      <c r="HF89" s="98"/>
      <c r="HG89" s="98"/>
      <c r="HH89" s="98"/>
      <c r="HI89" s="98"/>
      <c r="HJ89" s="98"/>
      <c r="HK89" s="98"/>
      <c r="HL89" s="98"/>
      <c r="HM89" s="98"/>
      <c r="HN89" s="98"/>
      <c r="HO89" s="98"/>
      <c r="HP89" s="98"/>
      <c r="HQ89" s="98"/>
      <c r="HR89" s="98"/>
      <c r="HS89" s="98"/>
      <c r="HT89" s="98"/>
      <c r="HU89" s="98"/>
      <c r="HV89" s="98"/>
      <c r="HW89" s="98"/>
      <c r="HX89" s="98"/>
      <c r="HY89" s="98"/>
      <c r="HZ89" s="98"/>
      <c r="IA89" s="98"/>
      <c r="IB89" s="98"/>
      <c r="IC89" s="98"/>
      <c r="ID89" s="98"/>
      <c r="IE89" s="98"/>
      <c r="IF89" s="98"/>
      <c r="IG89" s="98"/>
      <c r="IH89" s="98"/>
      <c r="II89" s="98"/>
      <c r="IJ89" s="98"/>
      <c r="IK89" s="98"/>
      <c r="IL89" s="98"/>
      <c r="IM89" s="98"/>
      <c r="IN89" s="98"/>
      <c r="IO89" s="98"/>
      <c r="IP89" s="98"/>
      <c r="IQ89" s="98"/>
      <c r="IR89" s="98"/>
      <c r="IS89" s="98"/>
      <c r="IT89" s="98"/>
      <c r="IU89" s="98"/>
      <c r="IV89" s="98"/>
    </row>
    <row r="90" spans="1:256" s="13" customFormat="1" ht="30" customHeight="1">
      <c r="A90" s="394"/>
      <c r="C90" s="463"/>
      <c r="D90" s="463"/>
      <c r="E90" s="464"/>
      <c r="F90" s="464"/>
      <c r="G90" s="464"/>
      <c r="H90" s="464"/>
      <c r="I90" s="464"/>
      <c r="J90" s="464"/>
      <c r="K90" s="465">
        <f t="shared" si="1"/>
        <v>0</v>
      </c>
      <c r="L90" s="466"/>
      <c r="N90" s="202">
        <f t="shared" si="2"/>
        <v>42</v>
      </c>
      <c r="O90" s="202">
        <f t="shared" si="3"/>
        <v>42</v>
      </c>
      <c r="P90" s="98"/>
      <c r="Q90" s="98"/>
      <c r="R90" s="98"/>
      <c r="S90" s="93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  <c r="BS90" s="98"/>
      <c r="BT90" s="98"/>
      <c r="BU90" s="98"/>
      <c r="BV90" s="98"/>
      <c r="BW90" s="98"/>
      <c r="BX90" s="98"/>
      <c r="BY90" s="98"/>
      <c r="BZ90" s="98"/>
      <c r="CA90" s="98"/>
      <c r="CB90" s="98"/>
      <c r="CC90" s="98"/>
      <c r="CD90" s="98"/>
      <c r="CE90" s="98"/>
      <c r="CF90" s="98"/>
      <c r="CG90" s="98"/>
      <c r="CH90" s="98"/>
      <c r="CI90" s="98"/>
      <c r="CJ90" s="98"/>
      <c r="CK90" s="98"/>
      <c r="CL90" s="98"/>
      <c r="CM90" s="98"/>
      <c r="CN90" s="98"/>
      <c r="CO90" s="98"/>
      <c r="CP90" s="98"/>
      <c r="CQ90" s="98"/>
      <c r="CR90" s="98"/>
      <c r="CS90" s="98"/>
      <c r="CT90" s="98"/>
      <c r="CU90" s="98"/>
      <c r="CV90" s="98"/>
      <c r="CW90" s="98"/>
      <c r="CX90" s="98"/>
      <c r="CY90" s="98"/>
      <c r="CZ90" s="98"/>
      <c r="DA90" s="98"/>
      <c r="DB90" s="98"/>
      <c r="DC90" s="98"/>
      <c r="DD90" s="98"/>
      <c r="DE90" s="98"/>
      <c r="DF90" s="98"/>
      <c r="DG90" s="98"/>
      <c r="DH90" s="98"/>
      <c r="DI90" s="98"/>
      <c r="DJ90" s="98"/>
      <c r="DK90" s="98"/>
      <c r="DL90" s="98"/>
      <c r="DM90" s="98"/>
      <c r="DN90" s="98"/>
      <c r="DO90" s="98"/>
      <c r="DP90" s="98"/>
      <c r="DQ90" s="98"/>
      <c r="DR90" s="98"/>
      <c r="DS90" s="98"/>
      <c r="DT90" s="98"/>
      <c r="DU90" s="98"/>
      <c r="DV90" s="98"/>
      <c r="DW90" s="98"/>
      <c r="DX90" s="98"/>
      <c r="DY90" s="98"/>
      <c r="DZ90" s="98"/>
      <c r="EA90" s="98"/>
      <c r="EB90" s="98"/>
      <c r="EC90" s="98"/>
      <c r="ED90" s="98"/>
      <c r="EE90" s="98"/>
      <c r="EF90" s="98"/>
      <c r="EG90" s="98"/>
      <c r="EH90" s="98"/>
      <c r="EI90" s="98"/>
      <c r="EJ90" s="98"/>
      <c r="EK90" s="98"/>
      <c r="EL90" s="98"/>
      <c r="EM90" s="98"/>
      <c r="EN90" s="98"/>
      <c r="EO90" s="98"/>
      <c r="EP90" s="98"/>
      <c r="EQ90" s="98"/>
      <c r="ER90" s="98"/>
      <c r="ES90" s="98"/>
      <c r="ET90" s="98"/>
      <c r="EU90" s="98"/>
      <c r="EV90" s="98"/>
      <c r="EW90" s="98"/>
      <c r="EX90" s="98"/>
      <c r="EY90" s="98"/>
      <c r="EZ90" s="98"/>
      <c r="FA90" s="98"/>
      <c r="FB90" s="98"/>
      <c r="FC90" s="98"/>
      <c r="FD90" s="98"/>
      <c r="FE90" s="98"/>
      <c r="FF90" s="98"/>
      <c r="FG90" s="98"/>
      <c r="FH90" s="98"/>
      <c r="FI90" s="98"/>
      <c r="FJ90" s="98"/>
      <c r="FK90" s="98"/>
      <c r="FL90" s="98"/>
      <c r="FM90" s="98"/>
      <c r="FN90" s="98"/>
      <c r="FO90" s="98"/>
      <c r="FP90" s="98"/>
      <c r="FQ90" s="98"/>
      <c r="FR90" s="98"/>
      <c r="FS90" s="98"/>
      <c r="FT90" s="98"/>
      <c r="FU90" s="98"/>
      <c r="FV90" s="98"/>
      <c r="FW90" s="98"/>
      <c r="FX90" s="98"/>
      <c r="FY90" s="98"/>
      <c r="FZ90" s="98"/>
      <c r="GA90" s="98"/>
      <c r="GB90" s="98"/>
      <c r="GC90" s="98"/>
      <c r="GD90" s="98"/>
      <c r="GE90" s="98"/>
      <c r="GF90" s="98"/>
      <c r="GG90" s="98"/>
      <c r="GH90" s="98"/>
      <c r="GI90" s="98"/>
      <c r="GJ90" s="98"/>
      <c r="GK90" s="98"/>
      <c r="GL90" s="98"/>
      <c r="GM90" s="98"/>
      <c r="GN90" s="98"/>
      <c r="GO90" s="98"/>
      <c r="GP90" s="98"/>
      <c r="GQ90" s="98"/>
      <c r="GR90" s="98"/>
      <c r="GS90" s="98"/>
      <c r="GT90" s="98"/>
      <c r="GU90" s="98"/>
      <c r="GV90" s="98"/>
      <c r="GW90" s="98"/>
      <c r="GX90" s="98"/>
      <c r="GY90" s="98"/>
      <c r="GZ90" s="98"/>
      <c r="HA90" s="98"/>
      <c r="HB90" s="98"/>
      <c r="HC90" s="98"/>
      <c r="HD90" s="98"/>
      <c r="HE90" s="98"/>
      <c r="HF90" s="98"/>
      <c r="HG90" s="98"/>
      <c r="HH90" s="98"/>
      <c r="HI90" s="98"/>
      <c r="HJ90" s="98"/>
      <c r="HK90" s="98"/>
      <c r="HL90" s="98"/>
      <c r="HM90" s="98"/>
      <c r="HN90" s="98"/>
      <c r="HO90" s="98"/>
      <c r="HP90" s="98"/>
      <c r="HQ90" s="98"/>
      <c r="HR90" s="98"/>
      <c r="HS90" s="98"/>
      <c r="HT90" s="98"/>
      <c r="HU90" s="98"/>
      <c r="HV90" s="98"/>
      <c r="HW90" s="98"/>
      <c r="HX90" s="98"/>
      <c r="HY90" s="98"/>
      <c r="HZ90" s="98"/>
      <c r="IA90" s="98"/>
      <c r="IB90" s="98"/>
      <c r="IC90" s="98"/>
      <c r="ID90" s="98"/>
      <c r="IE90" s="98"/>
      <c r="IF90" s="98"/>
      <c r="IG90" s="98"/>
      <c r="IH90" s="98"/>
      <c r="II90" s="98"/>
      <c r="IJ90" s="98"/>
      <c r="IK90" s="98"/>
      <c r="IL90" s="98"/>
      <c r="IM90" s="98"/>
      <c r="IN90" s="98"/>
      <c r="IO90" s="98"/>
      <c r="IP90" s="98"/>
      <c r="IQ90" s="98"/>
      <c r="IR90" s="98"/>
      <c r="IS90" s="98"/>
      <c r="IT90" s="98"/>
      <c r="IU90" s="98"/>
      <c r="IV90" s="98"/>
    </row>
    <row r="91" spans="1:256" s="13" customFormat="1" ht="30" customHeight="1">
      <c r="A91" s="394"/>
      <c r="C91" s="463"/>
      <c r="D91" s="463"/>
      <c r="E91" s="464"/>
      <c r="F91" s="464"/>
      <c r="G91" s="464"/>
      <c r="H91" s="464"/>
      <c r="I91" s="464"/>
      <c r="J91" s="464"/>
      <c r="K91" s="465">
        <f t="shared" si="1"/>
        <v>0</v>
      </c>
      <c r="L91" s="466"/>
      <c r="N91" s="202">
        <f t="shared" si="2"/>
        <v>43</v>
      </c>
      <c r="O91" s="202">
        <f t="shared" si="3"/>
        <v>43</v>
      </c>
      <c r="P91" s="98"/>
      <c r="Q91" s="98"/>
      <c r="R91" s="98"/>
      <c r="S91" s="93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  <c r="BS91" s="98"/>
      <c r="BT91" s="98"/>
      <c r="BU91" s="98"/>
      <c r="BV91" s="98"/>
      <c r="BW91" s="98"/>
      <c r="BX91" s="98"/>
      <c r="BY91" s="98"/>
      <c r="BZ91" s="98"/>
      <c r="CA91" s="98"/>
      <c r="CB91" s="98"/>
      <c r="CC91" s="98"/>
      <c r="CD91" s="98"/>
      <c r="CE91" s="98"/>
      <c r="CF91" s="98"/>
      <c r="CG91" s="98"/>
      <c r="CH91" s="98"/>
      <c r="CI91" s="98"/>
      <c r="CJ91" s="98"/>
      <c r="CK91" s="98"/>
      <c r="CL91" s="98"/>
      <c r="CM91" s="98"/>
      <c r="CN91" s="98"/>
      <c r="CO91" s="98"/>
      <c r="CP91" s="98"/>
      <c r="CQ91" s="98"/>
      <c r="CR91" s="98"/>
      <c r="CS91" s="98"/>
      <c r="CT91" s="98"/>
      <c r="CU91" s="98"/>
      <c r="CV91" s="98"/>
      <c r="CW91" s="98"/>
      <c r="CX91" s="98"/>
      <c r="CY91" s="98"/>
      <c r="CZ91" s="98"/>
      <c r="DA91" s="98"/>
      <c r="DB91" s="98"/>
      <c r="DC91" s="98"/>
      <c r="DD91" s="98"/>
      <c r="DE91" s="98"/>
      <c r="DF91" s="98"/>
      <c r="DG91" s="98"/>
      <c r="DH91" s="98"/>
      <c r="DI91" s="98"/>
      <c r="DJ91" s="98"/>
      <c r="DK91" s="98"/>
      <c r="DL91" s="98"/>
      <c r="DM91" s="98"/>
      <c r="DN91" s="98"/>
      <c r="DO91" s="98"/>
      <c r="DP91" s="98"/>
      <c r="DQ91" s="98"/>
      <c r="DR91" s="98"/>
      <c r="DS91" s="98"/>
      <c r="DT91" s="98"/>
      <c r="DU91" s="98"/>
      <c r="DV91" s="98"/>
      <c r="DW91" s="98"/>
      <c r="DX91" s="98"/>
      <c r="DY91" s="98"/>
      <c r="DZ91" s="98"/>
      <c r="EA91" s="98"/>
      <c r="EB91" s="98"/>
      <c r="EC91" s="98"/>
      <c r="ED91" s="98"/>
      <c r="EE91" s="98"/>
      <c r="EF91" s="98"/>
      <c r="EG91" s="98"/>
      <c r="EH91" s="98"/>
      <c r="EI91" s="98"/>
      <c r="EJ91" s="98"/>
      <c r="EK91" s="98"/>
      <c r="EL91" s="98"/>
      <c r="EM91" s="98"/>
      <c r="EN91" s="98"/>
      <c r="EO91" s="98"/>
      <c r="EP91" s="98"/>
      <c r="EQ91" s="98"/>
      <c r="ER91" s="98"/>
      <c r="ES91" s="98"/>
      <c r="ET91" s="98"/>
      <c r="EU91" s="98"/>
      <c r="EV91" s="98"/>
      <c r="EW91" s="98"/>
      <c r="EX91" s="98"/>
      <c r="EY91" s="98"/>
      <c r="EZ91" s="98"/>
      <c r="FA91" s="98"/>
      <c r="FB91" s="98"/>
      <c r="FC91" s="98"/>
      <c r="FD91" s="98"/>
      <c r="FE91" s="98"/>
      <c r="FF91" s="98"/>
      <c r="FG91" s="98"/>
      <c r="FH91" s="98"/>
      <c r="FI91" s="98"/>
      <c r="FJ91" s="98"/>
      <c r="FK91" s="98"/>
      <c r="FL91" s="98"/>
      <c r="FM91" s="98"/>
      <c r="FN91" s="98"/>
      <c r="FO91" s="98"/>
      <c r="FP91" s="98"/>
      <c r="FQ91" s="98"/>
      <c r="FR91" s="98"/>
      <c r="FS91" s="98"/>
      <c r="FT91" s="98"/>
      <c r="FU91" s="98"/>
      <c r="FV91" s="98"/>
      <c r="FW91" s="98"/>
      <c r="FX91" s="98"/>
      <c r="FY91" s="98"/>
      <c r="FZ91" s="98"/>
      <c r="GA91" s="98"/>
      <c r="GB91" s="98"/>
      <c r="GC91" s="98"/>
      <c r="GD91" s="98"/>
      <c r="GE91" s="98"/>
      <c r="GF91" s="98"/>
      <c r="GG91" s="98"/>
      <c r="GH91" s="98"/>
      <c r="GI91" s="98"/>
      <c r="GJ91" s="98"/>
      <c r="GK91" s="98"/>
      <c r="GL91" s="98"/>
      <c r="GM91" s="98"/>
      <c r="GN91" s="98"/>
      <c r="GO91" s="98"/>
      <c r="GP91" s="98"/>
      <c r="GQ91" s="98"/>
      <c r="GR91" s="98"/>
      <c r="GS91" s="98"/>
      <c r="GT91" s="98"/>
      <c r="GU91" s="98"/>
      <c r="GV91" s="98"/>
      <c r="GW91" s="98"/>
      <c r="GX91" s="98"/>
      <c r="GY91" s="98"/>
      <c r="GZ91" s="98"/>
      <c r="HA91" s="98"/>
      <c r="HB91" s="98"/>
      <c r="HC91" s="98"/>
      <c r="HD91" s="98"/>
      <c r="HE91" s="98"/>
      <c r="HF91" s="98"/>
      <c r="HG91" s="98"/>
      <c r="HH91" s="98"/>
      <c r="HI91" s="98"/>
      <c r="HJ91" s="98"/>
      <c r="HK91" s="98"/>
      <c r="HL91" s="98"/>
      <c r="HM91" s="98"/>
      <c r="HN91" s="98"/>
      <c r="HO91" s="98"/>
      <c r="HP91" s="98"/>
      <c r="HQ91" s="98"/>
      <c r="HR91" s="98"/>
      <c r="HS91" s="98"/>
      <c r="HT91" s="98"/>
      <c r="HU91" s="98"/>
      <c r="HV91" s="98"/>
      <c r="HW91" s="98"/>
      <c r="HX91" s="98"/>
      <c r="HY91" s="98"/>
      <c r="HZ91" s="98"/>
      <c r="IA91" s="98"/>
      <c r="IB91" s="98"/>
      <c r="IC91" s="98"/>
      <c r="ID91" s="98"/>
      <c r="IE91" s="98"/>
      <c r="IF91" s="98"/>
      <c r="IG91" s="98"/>
      <c r="IH91" s="98"/>
      <c r="II91" s="98"/>
      <c r="IJ91" s="98"/>
      <c r="IK91" s="98"/>
      <c r="IL91" s="98"/>
      <c r="IM91" s="98"/>
      <c r="IN91" s="98"/>
      <c r="IO91" s="98"/>
      <c r="IP91" s="98"/>
      <c r="IQ91" s="98"/>
      <c r="IR91" s="98"/>
      <c r="IS91" s="98"/>
      <c r="IT91" s="98"/>
      <c r="IU91" s="98"/>
      <c r="IV91" s="98"/>
    </row>
    <row r="92" spans="1:256" s="13" customFormat="1" ht="30" customHeight="1">
      <c r="A92" s="394"/>
      <c r="C92" s="463"/>
      <c r="D92" s="463"/>
      <c r="E92" s="464"/>
      <c r="F92" s="464"/>
      <c r="G92" s="464"/>
      <c r="H92" s="464"/>
      <c r="I92" s="464"/>
      <c r="J92" s="464"/>
      <c r="K92" s="465">
        <f t="shared" si="1"/>
        <v>0</v>
      </c>
      <c r="L92" s="466"/>
      <c r="N92" s="202">
        <f t="shared" si="2"/>
        <v>44</v>
      </c>
      <c r="O92" s="202">
        <f t="shared" si="3"/>
        <v>44</v>
      </c>
      <c r="P92" s="98"/>
      <c r="Q92" s="98"/>
      <c r="R92" s="98"/>
      <c r="S92" s="93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98"/>
      <c r="BR92" s="98"/>
      <c r="BS92" s="98"/>
      <c r="BT92" s="98"/>
      <c r="BU92" s="98"/>
      <c r="BV92" s="98"/>
      <c r="BW92" s="98"/>
      <c r="BX92" s="98"/>
      <c r="BY92" s="98"/>
      <c r="BZ92" s="98"/>
      <c r="CA92" s="98"/>
      <c r="CB92" s="98"/>
      <c r="CC92" s="98"/>
      <c r="CD92" s="98"/>
      <c r="CE92" s="98"/>
      <c r="CF92" s="98"/>
      <c r="CG92" s="98"/>
      <c r="CH92" s="98"/>
      <c r="CI92" s="98"/>
      <c r="CJ92" s="98"/>
      <c r="CK92" s="98"/>
      <c r="CL92" s="98"/>
      <c r="CM92" s="98"/>
      <c r="CN92" s="98"/>
      <c r="CO92" s="98"/>
      <c r="CP92" s="98"/>
      <c r="CQ92" s="98"/>
      <c r="CR92" s="98"/>
      <c r="CS92" s="98"/>
      <c r="CT92" s="98"/>
      <c r="CU92" s="98"/>
      <c r="CV92" s="98"/>
      <c r="CW92" s="98"/>
      <c r="CX92" s="98"/>
      <c r="CY92" s="98"/>
      <c r="CZ92" s="98"/>
      <c r="DA92" s="98"/>
      <c r="DB92" s="98"/>
      <c r="DC92" s="98"/>
      <c r="DD92" s="98"/>
      <c r="DE92" s="98"/>
      <c r="DF92" s="98"/>
      <c r="DG92" s="98"/>
      <c r="DH92" s="98"/>
      <c r="DI92" s="98"/>
      <c r="DJ92" s="98"/>
      <c r="DK92" s="98"/>
      <c r="DL92" s="98"/>
      <c r="DM92" s="98"/>
      <c r="DN92" s="98"/>
      <c r="DO92" s="98"/>
      <c r="DP92" s="98"/>
      <c r="DQ92" s="98"/>
      <c r="DR92" s="98"/>
      <c r="DS92" s="98"/>
      <c r="DT92" s="98"/>
      <c r="DU92" s="98"/>
      <c r="DV92" s="98"/>
      <c r="DW92" s="98"/>
      <c r="DX92" s="98"/>
      <c r="DY92" s="98"/>
      <c r="DZ92" s="98"/>
      <c r="EA92" s="98"/>
      <c r="EB92" s="98"/>
      <c r="EC92" s="98"/>
      <c r="ED92" s="98"/>
      <c r="EE92" s="98"/>
      <c r="EF92" s="98"/>
      <c r="EG92" s="98"/>
      <c r="EH92" s="98"/>
      <c r="EI92" s="98"/>
      <c r="EJ92" s="98"/>
      <c r="EK92" s="98"/>
      <c r="EL92" s="98"/>
      <c r="EM92" s="98"/>
      <c r="EN92" s="98"/>
      <c r="EO92" s="98"/>
      <c r="EP92" s="98"/>
      <c r="EQ92" s="98"/>
      <c r="ER92" s="98"/>
      <c r="ES92" s="98"/>
      <c r="ET92" s="98"/>
      <c r="EU92" s="98"/>
      <c r="EV92" s="98"/>
      <c r="EW92" s="98"/>
      <c r="EX92" s="98"/>
      <c r="EY92" s="98"/>
      <c r="EZ92" s="98"/>
      <c r="FA92" s="98"/>
      <c r="FB92" s="98"/>
      <c r="FC92" s="98"/>
      <c r="FD92" s="98"/>
      <c r="FE92" s="98"/>
      <c r="FF92" s="98"/>
      <c r="FG92" s="98"/>
      <c r="FH92" s="98"/>
      <c r="FI92" s="98"/>
      <c r="FJ92" s="98"/>
      <c r="FK92" s="98"/>
      <c r="FL92" s="98"/>
      <c r="FM92" s="98"/>
      <c r="FN92" s="98"/>
      <c r="FO92" s="98"/>
      <c r="FP92" s="98"/>
      <c r="FQ92" s="98"/>
      <c r="FR92" s="98"/>
      <c r="FS92" s="98"/>
      <c r="FT92" s="98"/>
      <c r="FU92" s="98"/>
      <c r="FV92" s="98"/>
      <c r="FW92" s="98"/>
      <c r="FX92" s="98"/>
      <c r="FY92" s="98"/>
      <c r="FZ92" s="98"/>
      <c r="GA92" s="98"/>
      <c r="GB92" s="98"/>
      <c r="GC92" s="98"/>
      <c r="GD92" s="98"/>
      <c r="GE92" s="98"/>
      <c r="GF92" s="98"/>
      <c r="GG92" s="98"/>
      <c r="GH92" s="98"/>
      <c r="GI92" s="98"/>
      <c r="GJ92" s="98"/>
      <c r="GK92" s="98"/>
      <c r="GL92" s="98"/>
      <c r="GM92" s="98"/>
      <c r="GN92" s="98"/>
      <c r="GO92" s="98"/>
      <c r="GP92" s="98"/>
      <c r="GQ92" s="98"/>
      <c r="GR92" s="98"/>
      <c r="GS92" s="98"/>
      <c r="GT92" s="98"/>
      <c r="GU92" s="98"/>
      <c r="GV92" s="98"/>
      <c r="GW92" s="98"/>
      <c r="GX92" s="98"/>
      <c r="GY92" s="98"/>
      <c r="GZ92" s="98"/>
      <c r="HA92" s="98"/>
      <c r="HB92" s="98"/>
      <c r="HC92" s="98"/>
      <c r="HD92" s="98"/>
      <c r="HE92" s="98"/>
      <c r="HF92" s="98"/>
      <c r="HG92" s="98"/>
      <c r="HH92" s="98"/>
      <c r="HI92" s="98"/>
      <c r="HJ92" s="98"/>
      <c r="HK92" s="98"/>
      <c r="HL92" s="98"/>
      <c r="HM92" s="98"/>
      <c r="HN92" s="98"/>
      <c r="HO92" s="98"/>
      <c r="HP92" s="98"/>
      <c r="HQ92" s="98"/>
      <c r="HR92" s="98"/>
      <c r="HS92" s="98"/>
      <c r="HT92" s="98"/>
      <c r="HU92" s="98"/>
      <c r="HV92" s="98"/>
      <c r="HW92" s="98"/>
      <c r="HX92" s="98"/>
      <c r="HY92" s="98"/>
      <c r="HZ92" s="98"/>
      <c r="IA92" s="98"/>
      <c r="IB92" s="98"/>
      <c r="IC92" s="98"/>
      <c r="ID92" s="98"/>
      <c r="IE92" s="98"/>
      <c r="IF92" s="98"/>
      <c r="IG92" s="98"/>
      <c r="IH92" s="98"/>
      <c r="II92" s="98"/>
      <c r="IJ92" s="98"/>
      <c r="IK92" s="98"/>
      <c r="IL92" s="98"/>
      <c r="IM92" s="98"/>
      <c r="IN92" s="98"/>
      <c r="IO92" s="98"/>
      <c r="IP92" s="98"/>
      <c r="IQ92" s="98"/>
      <c r="IR92" s="98"/>
      <c r="IS92" s="98"/>
      <c r="IT92" s="98"/>
      <c r="IU92" s="98"/>
      <c r="IV92" s="98"/>
    </row>
    <row r="93" spans="1:256" s="13" customFormat="1" ht="30" customHeight="1">
      <c r="A93" s="394"/>
      <c r="C93" s="463"/>
      <c r="D93" s="463"/>
      <c r="E93" s="464"/>
      <c r="F93" s="464"/>
      <c r="G93" s="464"/>
      <c r="H93" s="464"/>
      <c r="I93" s="464"/>
      <c r="J93" s="464"/>
      <c r="K93" s="465">
        <f t="shared" si="1"/>
        <v>0</v>
      </c>
      <c r="L93" s="466"/>
      <c r="N93" s="202">
        <f t="shared" si="2"/>
        <v>45</v>
      </c>
      <c r="O93" s="202">
        <f t="shared" si="3"/>
        <v>45</v>
      </c>
      <c r="P93" s="98"/>
      <c r="Q93" s="98"/>
      <c r="R93" s="98"/>
      <c r="S93" s="93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  <c r="BS93" s="98"/>
      <c r="BT93" s="98"/>
      <c r="BU93" s="98"/>
      <c r="BV93" s="98"/>
      <c r="BW93" s="98"/>
      <c r="BX93" s="98"/>
      <c r="BY93" s="98"/>
      <c r="BZ93" s="98"/>
      <c r="CA93" s="98"/>
      <c r="CB93" s="98"/>
      <c r="CC93" s="98"/>
      <c r="CD93" s="98"/>
      <c r="CE93" s="98"/>
      <c r="CF93" s="98"/>
      <c r="CG93" s="98"/>
      <c r="CH93" s="98"/>
      <c r="CI93" s="98"/>
      <c r="CJ93" s="98"/>
      <c r="CK93" s="98"/>
      <c r="CL93" s="98"/>
      <c r="CM93" s="98"/>
      <c r="CN93" s="98"/>
      <c r="CO93" s="98"/>
      <c r="CP93" s="98"/>
      <c r="CQ93" s="98"/>
      <c r="CR93" s="98"/>
      <c r="CS93" s="98"/>
      <c r="CT93" s="98"/>
      <c r="CU93" s="98"/>
      <c r="CV93" s="98"/>
      <c r="CW93" s="98"/>
      <c r="CX93" s="98"/>
      <c r="CY93" s="98"/>
      <c r="CZ93" s="98"/>
      <c r="DA93" s="98"/>
      <c r="DB93" s="98"/>
      <c r="DC93" s="98"/>
      <c r="DD93" s="98"/>
      <c r="DE93" s="98"/>
      <c r="DF93" s="98"/>
      <c r="DG93" s="98"/>
      <c r="DH93" s="98"/>
      <c r="DI93" s="98"/>
      <c r="DJ93" s="98"/>
      <c r="DK93" s="98"/>
      <c r="DL93" s="98"/>
      <c r="DM93" s="98"/>
      <c r="DN93" s="98"/>
      <c r="DO93" s="98"/>
      <c r="DP93" s="98"/>
      <c r="DQ93" s="98"/>
      <c r="DR93" s="98"/>
      <c r="DS93" s="98"/>
      <c r="DT93" s="98"/>
      <c r="DU93" s="98"/>
      <c r="DV93" s="98"/>
      <c r="DW93" s="98"/>
      <c r="DX93" s="98"/>
      <c r="DY93" s="98"/>
      <c r="DZ93" s="98"/>
      <c r="EA93" s="98"/>
      <c r="EB93" s="98"/>
      <c r="EC93" s="98"/>
      <c r="ED93" s="98"/>
      <c r="EE93" s="98"/>
      <c r="EF93" s="98"/>
      <c r="EG93" s="98"/>
      <c r="EH93" s="98"/>
      <c r="EI93" s="98"/>
      <c r="EJ93" s="98"/>
      <c r="EK93" s="98"/>
      <c r="EL93" s="98"/>
      <c r="EM93" s="98"/>
      <c r="EN93" s="98"/>
      <c r="EO93" s="98"/>
      <c r="EP93" s="98"/>
      <c r="EQ93" s="98"/>
      <c r="ER93" s="98"/>
      <c r="ES93" s="98"/>
      <c r="ET93" s="98"/>
      <c r="EU93" s="98"/>
      <c r="EV93" s="98"/>
      <c r="EW93" s="98"/>
      <c r="EX93" s="98"/>
      <c r="EY93" s="98"/>
      <c r="EZ93" s="98"/>
      <c r="FA93" s="98"/>
      <c r="FB93" s="98"/>
      <c r="FC93" s="98"/>
      <c r="FD93" s="98"/>
      <c r="FE93" s="98"/>
      <c r="FF93" s="98"/>
      <c r="FG93" s="98"/>
      <c r="FH93" s="98"/>
      <c r="FI93" s="98"/>
      <c r="FJ93" s="98"/>
      <c r="FK93" s="98"/>
      <c r="FL93" s="98"/>
      <c r="FM93" s="98"/>
      <c r="FN93" s="98"/>
      <c r="FO93" s="98"/>
      <c r="FP93" s="98"/>
      <c r="FQ93" s="98"/>
      <c r="FR93" s="98"/>
      <c r="FS93" s="98"/>
      <c r="FT93" s="98"/>
      <c r="FU93" s="98"/>
      <c r="FV93" s="98"/>
      <c r="FW93" s="98"/>
      <c r="FX93" s="98"/>
      <c r="FY93" s="98"/>
      <c r="FZ93" s="98"/>
      <c r="GA93" s="98"/>
      <c r="GB93" s="98"/>
      <c r="GC93" s="98"/>
      <c r="GD93" s="98"/>
      <c r="GE93" s="98"/>
      <c r="GF93" s="98"/>
      <c r="GG93" s="98"/>
      <c r="GH93" s="98"/>
      <c r="GI93" s="98"/>
      <c r="GJ93" s="98"/>
      <c r="GK93" s="98"/>
      <c r="GL93" s="98"/>
      <c r="GM93" s="98"/>
      <c r="GN93" s="98"/>
      <c r="GO93" s="98"/>
      <c r="GP93" s="98"/>
      <c r="GQ93" s="98"/>
      <c r="GR93" s="98"/>
      <c r="GS93" s="98"/>
      <c r="GT93" s="98"/>
      <c r="GU93" s="98"/>
      <c r="GV93" s="98"/>
      <c r="GW93" s="98"/>
      <c r="GX93" s="98"/>
      <c r="GY93" s="98"/>
      <c r="GZ93" s="98"/>
      <c r="HA93" s="98"/>
      <c r="HB93" s="98"/>
      <c r="HC93" s="98"/>
      <c r="HD93" s="98"/>
      <c r="HE93" s="98"/>
      <c r="HF93" s="98"/>
      <c r="HG93" s="98"/>
      <c r="HH93" s="98"/>
      <c r="HI93" s="98"/>
      <c r="HJ93" s="98"/>
      <c r="HK93" s="98"/>
      <c r="HL93" s="98"/>
      <c r="HM93" s="98"/>
      <c r="HN93" s="98"/>
      <c r="HO93" s="98"/>
      <c r="HP93" s="98"/>
      <c r="HQ93" s="98"/>
      <c r="HR93" s="98"/>
      <c r="HS93" s="98"/>
      <c r="HT93" s="98"/>
      <c r="HU93" s="98"/>
      <c r="HV93" s="98"/>
      <c r="HW93" s="98"/>
      <c r="HX93" s="98"/>
      <c r="HY93" s="98"/>
      <c r="HZ93" s="98"/>
      <c r="IA93" s="98"/>
      <c r="IB93" s="98"/>
      <c r="IC93" s="98"/>
      <c r="ID93" s="98"/>
      <c r="IE93" s="98"/>
      <c r="IF93" s="98"/>
      <c r="IG93" s="98"/>
      <c r="IH93" s="98"/>
      <c r="II93" s="98"/>
      <c r="IJ93" s="98"/>
      <c r="IK93" s="98"/>
      <c r="IL93" s="98"/>
      <c r="IM93" s="98"/>
      <c r="IN93" s="98"/>
      <c r="IO93" s="98"/>
      <c r="IP93" s="98"/>
      <c r="IQ93" s="98"/>
      <c r="IR93" s="98"/>
      <c r="IS93" s="98"/>
      <c r="IT93" s="98"/>
      <c r="IU93" s="98"/>
      <c r="IV93" s="98"/>
    </row>
    <row r="94" spans="1:256" s="13" customFormat="1" ht="30" customHeight="1">
      <c r="A94" s="394"/>
      <c r="C94" s="463"/>
      <c r="D94" s="463"/>
      <c r="E94" s="464"/>
      <c r="F94" s="464"/>
      <c r="G94" s="464"/>
      <c r="H94" s="464"/>
      <c r="I94" s="464"/>
      <c r="J94" s="464"/>
      <c r="K94" s="465">
        <f t="shared" si="1"/>
        <v>0</v>
      </c>
      <c r="L94" s="466"/>
      <c r="N94" s="202">
        <f t="shared" si="2"/>
        <v>46</v>
      </c>
      <c r="O94" s="202">
        <f t="shared" si="3"/>
        <v>46</v>
      </c>
      <c r="P94" s="98"/>
      <c r="Q94" s="98"/>
      <c r="R94" s="98"/>
      <c r="S94" s="93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8"/>
      <c r="BW94" s="98"/>
      <c r="BX94" s="98"/>
      <c r="BY94" s="98"/>
      <c r="BZ94" s="98"/>
      <c r="CA94" s="98"/>
      <c r="CB94" s="98"/>
      <c r="CC94" s="98"/>
      <c r="CD94" s="98"/>
      <c r="CE94" s="98"/>
      <c r="CF94" s="98"/>
      <c r="CG94" s="98"/>
      <c r="CH94" s="98"/>
      <c r="CI94" s="98"/>
      <c r="CJ94" s="98"/>
      <c r="CK94" s="98"/>
      <c r="CL94" s="98"/>
      <c r="CM94" s="98"/>
      <c r="CN94" s="98"/>
      <c r="CO94" s="98"/>
      <c r="CP94" s="98"/>
      <c r="CQ94" s="98"/>
      <c r="CR94" s="98"/>
      <c r="CS94" s="98"/>
      <c r="CT94" s="98"/>
      <c r="CU94" s="98"/>
      <c r="CV94" s="98"/>
      <c r="CW94" s="98"/>
      <c r="CX94" s="98"/>
      <c r="CY94" s="98"/>
      <c r="CZ94" s="98"/>
      <c r="DA94" s="98"/>
      <c r="DB94" s="98"/>
      <c r="DC94" s="98"/>
      <c r="DD94" s="98"/>
      <c r="DE94" s="98"/>
      <c r="DF94" s="98"/>
      <c r="DG94" s="98"/>
      <c r="DH94" s="98"/>
      <c r="DI94" s="98"/>
      <c r="DJ94" s="98"/>
      <c r="DK94" s="98"/>
      <c r="DL94" s="98"/>
      <c r="DM94" s="98"/>
      <c r="DN94" s="98"/>
      <c r="DO94" s="98"/>
      <c r="DP94" s="98"/>
      <c r="DQ94" s="98"/>
      <c r="DR94" s="98"/>
      <c r="DS94" s="98"/>
      <c r="DT94" s="98"/>
      <c r="DU94" s="98"/>
      <c r="DV94" s="98"/>
      <c r="DW94" s="98"/>
      <c r="DX94" s="98"/>
      <c r="DY94" s="98"/>
      <c r="DZ94" s="98"/>
      <c r="EA94" s="98"/>
      <c r="EB94" s="98"/>
      <c r="EC94" s="98"/>
      <c r="ED94" s="98"/>
      <c r="EE94" s="98"/>
      <c r="EF94" s="98"/>
      <c r="EG94" s="98"/>
      <c r="EH94" s="98"/>
      <c r="EI94" s="98"/>
      <c r="EJ94" s="98"/>
      <c r="EK94" s="98"/>
      <c r="EL94" s="98"/>
      <c r="EM94" s="98"/>
      <c r="EN94" s="98"/>
      <c r="EO94" s="98"/>
      <c r="EP94" s="98"/>
      <c r="EQ94" s="98"/>
      <c r="ER94" s="98"/>
      <c r="ES94" s="98"/>
      <c r="ET94" s="98"/>
      <c r="EU94" s="98"/>
      <c r="EV94" s="98"/>
      <c r="EW94" s="98"/>
      <c r="EX94" s="98"/>
      <c r="EY94" s="98"/>
      <c r="EZ94" s="98"/>
      <c r="FA94" s="98"/>
      <c r="FB94" s="98"/>
      <c r="FC94" s="98"/>
      <c r="FD94" s="98"/>
      <c r="FE94" s="98"/>
      <c r="FF94" s="98"/>
      <c r="FG94" s="98"/>
      <c r="FH94" s="98"/>
      <c r="FI94" s="98"/>
      <c r="FJ94" s="98"/>
      <c r="FK94" s="98"/>
      <c r="FL94" s="98"/>
      <c r="FM94" s="98"/>
      <c r="FN94" s="98"/>
      <c r="FO94" s="98"/>
      <c r="FP94" s="98"/>
      <c r="FQ94" s="98"/>
      <c r="FR94" s="98"/>
      <c r="FS94" s="98"/>
      <c r="FT94" s="98"/>
      <c r="FU94" s="98"/>
      <c r="FV94" s="98"/>
      <c r="FW94" s="98"/>
      <c r="FX94" s="98"/>
      <c r="FY94" s="98"/>
      <c r="FZ94" s="98"/>
      <c r="GA94" s="98"/>
      <c r="GB94" s="98"/>
      <c r="GC94" s="98"/>
      <c r="GD94" s="98"/>
      <c r="GE94" s="98"/>
      <c r="GF94" s="98"/>
      <c r="GG94" s="98"/>
      <c r="GH94" s="98"/>
      <c r="GI94" s="98"/>
      <c r="GJ94" s="98"/>
      <c r="GK94" s="98"/>
      <c r="GL94" s="98"/>
      <c r="GM94" s="98"/>
      <c r="GN94" s="98"/>
      <c r="GO94" s="98"/>
      <c r="GP94" s="98"/>
      <c r="GQ94" s="98"/>
      <c r="GR94" s="98"/>
      <c r="GS94" s="98"/>
      <c r="GT94" s="98"/>
      <c r="GU94" s="98"/>
      <c r="GV94" s="98"/>
      <c r="GW94" s="98"/>
      <c r="GX94" s="98"/>
      <c r="GY94" s="98"/>
      <c r="GZ94" s="98"/>
      <c r="HA94" s="98"/>
      <c r="HB94" s="98"/>
      <c r="HC94" s="98"/>
      <c r="HD94" s="98"/>
      <c r="HE94" s="98"/>
      <c r="HF94" s="98"/>
      <c r="HG94" s="98"/>
      <c r="HH94" s="98"/>
      <c r="HI94" s="98"/>
      <c r="HJ94" s="98"/>
      <c r="HK94" s="98"/>
      <c r="HL94" s="98"/>
      <c r="HM94" s="98"/>
      <c r="HN94" s="98"/>
      <c r="HO94" s="98"/>
      <c r="HP94" s="98"/>
      <c r="HQ94" s="98"/>
      <c r="HR94" s="98"/>
      <c r="HS94" s="98"/>
      <c r="HT94" s="98"/>
      <c r="HU94" s="98"/>
      <c r="HV94" s="98"/>
      <c r="HW94" s="98"/>
      <c r="HX94" s="98"/>
      <c r="HY94" s="98"/>
      <c r="HZ94" s="98"/>
      <c r="IA94" s="98"/>
      <c r="IB94" s="98"/>
      <c r="IC94" s="98"/>
      <c r="ID94" s="98"/>
      <c r="IE94" s="98"/>
      <c r="IF94" s="98"/>
      <c r="IG94" s="98"/>
      <c r="IH94" s="98"/>
      <c r="II94" s="98"/>
      <c r="IJ94" s="98"/>
      <c r="IK94" s="98"/>
      <c r="IL94" s="98"/>
      <c r="IM94" s="98"/>
      <c r="IN94" s="98"/>
      <c r="IO94" s="98"/>
      <c r="IP94" s="98"/>
      <c r="IQ94" s="98"/>
      <c r="IR94" s="98"/>
      <c r="IS94" s="98"/>
      <c r="IT94" s="98"/>
      <c r="IU94" s="98"/>
      <c r="IV94" s="98"/>
    </row>
    <row r="95" spans="1:256" s="13" customFormat="1" ht="30" customHeight="1">
      <c r="A95" s="394"/>
      <c r="C95" s="463"/>
      <c r="D95" s="463"/>
      <c r="E95" s="464"/>
      <c r="F95" s="464"/>
      <c r="G95" s="464"/>
      <c r="H95" s="464"/>
      <c r="I95" s="464"/>
      <c r="J95" s="464"/>
      <c r="K95" s="465">
        <f t="shared" si="1"/>
        <v>0</v>
      </c>
      <c r="L95" s="466"/>
      <c r="N95" s="202">
        <f t="shared" si="2"/>
        <v>47</v>
      </c>
      <c r="O95" s="202">
        <f t="shared" si="3"/>
        <v>47</v>
      </c>
      <c r="P95" s="98"/>
      <c r="Q95" s="98"/>
      <c r="R95" s="98"/>
      <c r="S95" s="93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98"/>
      <c r="CA95" s="98"/>
      <c r="CB95" s="98"/>
      <c r="CC95" s="98"/>
      <c r="CD95" s="98"/>
      <c r="CE95" s="98"/>
      <c r="CF95" s="98"/>
      <c r="CG95" s="98"/>
      <c r="CH95" s="98"/>
      <c r="CI95" s="98"/>
      <c r="CJ95" s="98"/>
      <c r="CK95" s="98"/>
      <c r="CL95" s="98"/>
      <c r="CM95" s="98"/>
      <c r="CN95" s="98"/>
      <c r="CO95" s="98"/>
      <c r="CP95" s="98"/>
      <c r="CQ95" s="98"/>
      <c r="CR95" s="98"/>
      <c r="CS95" s="98"/>
      <c r="CT95" s="98"/>
      <c r="CU95" s="98"/>
      <c r="CV95" s="98"/>
      <c r="CW95" s="98"/>
      <c r="CX95" s="98"/>
      <c r="CY95" s="98"/>
      <c r="CZ95" s="98"/>
      <c r="DA95" s="98"/>
      <c r="DB95" s="98"/>
      <c r="DC95" s="98"/>
      <c r="DD95" s="98"/>
      <c r="DE95" s="98"/>
      <c r="DF95" s="98"/>
      <c r="DG95" s="98"/>
      <c r="DH95" s="98"/>
      <c r="DI95" s="98"/>
      <c r="DJ95" s="98"/>
      <c r="DK95" s="98"/>
      <c r="DL95" s="98"/>
      <c r="DM95" s="98"/>
      <c r="DN95" s="98"/>
      <c r="DO95" s="98"/>
      <c r="DP95" s="98"/>
      <c r="DQ95" s="98"/>
      <c r="DR95" s="98"/>
      <c r="DS95" s="98"/>
      <c r="DT95" s="98"/>
      <c r="DU95" s="98"/>
      <c r="DV95" s="98"/>
      <c r="DW95" s="98"/>
      <c r="DX95" s="98"/>
      <c r="DY95" s="98"/>
      <c r="DZ95" s="98"/>
      <c r="EA95" s="98"/>
      <c r="EB95" s="98"/>
      <c r="EC95" s="98"/>
      <c r="ED95" s="98"/>
      <c r="EE95" s="98"/>
      <c r="EF95" s="98"/>
      <c r="EG95" s="98"/>
      <c r="EH95" s="98"/>
      <c r="EI95" s="98"/>
      <c r="EJ95" s="98"/>
      <c r="EK95" s="98"/>
      <c r="EL95" s="98"/>
      <c r="EM95" s="98"/>
      <c r="EN95" s="98"/>
      <c r="EO95" s="98"/>
      <c r="EP95" s="98"/>
      <c r="EQ95" s="98"/>
      <c r="ER95" s="98"/>
      <c r="ES95" s="98"/>
      <c r="ET95" s="98"/>
      <c r="EU95" s="98"/>
      <c r="EV95" s="98"/>
      <c r="EW95" s="98"/>
      <c r="EX95" s="98"/>
      <c r="EY95" s="98"/>
      <c r="EZ95" s="98"/>
      <c r="FA95" s="98"/>
      <c r="FB95" s="98"/>
      <c r="FC95" s="98"/>
      <c r="FD95" s="98"/>
      <c r="FE95" s="98"/>
      <c r="FF95" s="98"/>
      <c r="FG95" s="98"/>
      <c r="FH95" s="98"/>
      <c r="FI95" s="98"/>
      <c r="FJ95" s="98"/>
      <c r="FK95" s="98"/>
      <c r="FL95" s="98"/>
      <c r="FM95" s="98"/>
      <c r="FN95" s="98"/>
      <c r="FO95" s="98"/>
      <c r="FP95" s="98"/>
      <c r="FQ95" s="98"/>
      <c r="FR95" s="98"/>
      <c r="FS95" s="98"/>
      <c r="FT95" s="98"/>
      <c r="FU95" s="98"/>
      <c r="FV95" s="98"/>
      <c r="FW95" s="98"/>
      <c r="FX95" s="98"/>
      <c r="FY95" s="98"/>
      <c r="FZ95" s="98"/>
      <c r="GA95" s="98"/>
      <c r="GB95" s="98"/>
      <c r="GC95" s="98"/>
      <c r="GD95" s="98"/>
      <c r="GE95" s="98"/>
      <c r="GF95" s="98"/>
      <c r="GG95" s="98"/>
      <c r="GH95" s="98"/>
      <c r="GI95" s="98"/>
      <c r="GJ95" s="98"/>
      <c r="GK95" s="98"/>
      <c r="GL95" s="98"/>
      <c r="GM95" s="98"/>
      <c r="GN95" s="98"/>
      <c r="GO95" s="98"/>
      <c r="GP95" s="98"/>
      <c r="GQ95" s="98"/>
      <c r="GR95" s="98"/>
      <c r="GS95" s="98"/>
      <c r="GT95" s="98"/>
      <c r="GU95" s="98"/>
      <c r="GV95" s="98"/>
      <c r="GW95" s="98"/>
      <c r="GX95" s="98"/>
      <c r="GY95" s="98"/>
      <c r="GZ95" s="98"/>
      <c r="HA95" s="98"/>
      <c r="HB95" s="98"/>
      <c r="HC95" s="98"/>
      <c r="HD95" s="98"/>
      <c r="HE95" s="98"/>
      <c r="HF95" s="98"/>
      <c r="HG95" s="98"/>
      <c r="HH95" s="98"/>
      <c r="HI95" s="98"/>
      <c r="HJ95" s="98"/>
      <c r="HK95" s="98"/>
      <c r="HL95" s="98"/>
      <c r="HM95" s="98"/>
      <c r="HN95" s="98"/>
      <c r="HO95" s="98"/>
      <c r="HP95" s="98"/>
      <c r="HQ95" s="98"/>
      <c r="HR95" s="98"/>
      <c r="HS95" s="98"/>
      <c r="HT95" s="98"/>
      <c r="HU95" s="98"/>
      <c r="HV95" s="98"/>
      <c r="HW95" s="98"/>
      <c r="HX95" s="98"/>
      <c r="HY95" s="98"/>
      <c r="HZ95" s="98"/>
      <c r="IA95" s="98"/>
      <c r="IB95" s="98"/>
      <c r="IC95" s="98"/>
      <c r="ID95" s="98"/>
      <c r="IE95" s="98"/>
      <c r="IF95" s="98"/>
      <c r="IG95" s="98"/>
      <c r="IH95" s="98"/>
      <c r="II95" s="98"/>
      <c r="IJ95" s="98"/>
      <c r="IK95" s="98"/>
      <c r="IL95" s="98"/>
      <c r="IM95" s="98"/>
      <c r="IN95" s="98"/>
      <c r="IO95" s="98"/>
      <c r="IP95" s="98"/>
      <c r="IQ95" s="98"/>
      <c r="IR95" s="98"/>
      <c r="IS95" s="98"/>
      <c r="IT95" s="98"/>
      <c r="IU95" s="98"/>
      <c r="IV95" s="98"/>
    </row>
    <row r="96" spans="1:256" s="13" customFormat="1" ht="30" customHeight="1">
      <c r="A96" s="394"/>
      <c r="C96" s="463"/>
      <c r="D96" s="463"/>
      <c r="E96" s="464"/>
      <c r="F96" s="464"/>
      <c r="G96" s="464"/>
      <c r="H96" s="464"/>
      <c r="I96" s="464"/>
      <c r="J96" s="464"/>
      <c r="K96" s="465">
        <f t="shared" si="1"/>
        <v>0</v>
      </c>
      <c r="L96" s="466"/>
      <c r="N96" s="202">
        <f t="shared" si="2"/>
        <v>48</v>
      </c>
      <c r="O96" s="202">
        <f t="shared" si="3"/>
        <v>48</v>
      </c>
      <c r="P96" s="98"/>
      <c r="Q96" s="98"/>
      <c r="R96" s="98"/>
      <c r="S96" s="93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8"/>
      <c r="CM96" s="98"/>
      <c r="CN96" s="98"/>
      <c r="CO96" s="98"/>
      <c r="CP96" s="98"/>
      <c r="CQ96" s="98"/>
      <c r="CR96" s="98"/>
      <c r="CS96" s="98"/>
      <c r="CT96" s="98"/>
      <c r="CU96" s="98"/>
      <c r="CV96" s="98"/>
      <c r="CW96" s="98"/>
      <c r="CX96" s="98"/>
      <c r="CY96" s="98"/>
      <c r="CZ96" s="98"/>
      <c r="DA96" s="98"/>
      <c r="DB96" s="98"/>
      <c r="DC96" s="98"/>
      <c r="DD96" s="98"/>
      <c r="DE96" s="98"/>
      <c r="DF96" s="98"/>
      <c r="DG96" s="98"/>
      <c r="DH96" s="98"/>
      <c r="DI96" s="98"/>
      <c r="DJ96" s="98"/>
      <c r="DK96" s="98"/>
      <c r="DL96" s="98"/>
      <c r="DM96" s="98"/>
      <c r="DN96" s="98"/>
      <c r="DO96" s="98"/>
      <c r="DP96" s="98"/>
      <c r="DQ96" s="98"/>
      <c r="DR96" s="98"/>
      <c r="DS96" s="98"/>
      <c r="DT96" s="98"/>
      <c r="DU96" s="98"/>
      <c r="DV96" s="98"/>
      <c r="DW96" s="98"/>
      <c r="DX96" s="98"/>
      <c r="DY96" s="98"/>
      <c r="DZ96" s="98"/>
      <c r="EA96" s="98"/>
      <c r="EB96" s="98"/>
      <c r="EC96" s="98"/>
      <c r="ED96" s="98"/>
      <c r="EE96" s="98"/>
      <c r="EF96" s="98"/>
      <c r="EG96" s="98"/>
      <c r="EH96" s="98"/>
      <c r="EI96" s="98"/>
      <c r="EJ96" s="98"/>
      <c r="EK96" s="98"/>
      <c r="EL96" s="98"/>
      <c r="EM96" s="98"/>
      <c r="EN96" s="98"/>
      <c r="EO96" s="98"/>
      <c r="EP96" s="98"/>
      <c r="EQ96" s="98"/>
      <c r="ER96" s="98"/>
      <c r="ES96" s="98"/>
      <c r="ET96" s="98"/>
      <c r="EU96" s="98"/>
      <c r="EV96" s="98"/>
      <c r="EW96" s="98"/>
      <c r="EX96" s="98"/>
      <c r="EY96" s="98"/>
      <c r="EZ96" s="98"/>
      <c r="FA96" s="98"/>
      <c r="FB96" s="98"/>
      <c r="FC96" s="98"/>
      <c r="FD96" s="98"/>
      <c r="FE96" s="98"/>
      <c r="FF96" s="98"/>
      <c r="FG96" s="98"/>
      <c r="FH96" s="98"/>
      <c r="FI96" s="98"/>
      <c r="FJ96" s="98"/>
      <c r="FK96" s="98"/>
      <c r="FL96" s="98"/>
      <c r="FM96" s="98"/>
      <c r="FN96" s="98"/>
      <c r="FO96" s="98"/>
      <c r="FP96" s="98"/>
      <c r="FQ96" s="98"/>
      <c r="FR96" s="98"/>
      <c r="FS96" s="98"/>
      <c r="FT96" s="98"/>
      <c r="FU96" s="98"/>
      <c r="FV96" s="98"/>
      <c r="FW96" s="98"/>
      <c r="FX96" s="98"/>
      <c r="FY96" s="98"/>
      <c r="FZ96" s="98"/>
      <c r="GA96" s="98"/>
      <c r="GB96" s="98"/>
      <c r="GC96" s="98"/>
      <c r="GD96" s="98"/>
      <c r="GE96" s="98"/>
      <c r="GF96" s="98"/>
      <c r="GG96" s="98"/>
      <c r="GH96" s="98"/>
      <c r="GI96" s="98"/>
      <c r="GJ96" s="98"/>
      <c r="GK96" s="98"/>
      <c r="GL96" s="98"/>
      <c r="GM96" s="98"/>
      <c r="GN96" s="98"/>
      <c r="GO96" s="98"/>
      <c r="GP96" s="98"/>
      <c r="GQ96" s="98"/>
      <c r="GR96" s="98"/>
      <c r="GS96" s="98"/>
      <c r="GT96" s="98"/>
      <c r="GU96" s="98"/>
      <c r="GV96" s="98"/>
      <c r="GW96" s="98"/>
      <c r="GX96" s="98"/>
      <c r="GY96" s="98"/>
      <c r="GZ96" s="98"/>
      <c r="HA96" s="98"/>
      <c r="HB96" s="98"/>
      <c r="HC96" s="98"/>
      <c r="HD96" s="98"/>
      <c r="HE96" s="98"/>
      <c r="HF96" s="98"/>
      <c r="HG96" s="98"/>
      <c r="HH96" s="98"/>
      <c r="HI96" s="98"/>
      <c r="HJ96" s="98"/>
      <c r="HK96" s="98"/>
      <c r="HL96" s="98"/>
      <c r="HM96" s="98"/>
      <c r="HN96" s="98"/>
      <c r="HO96" s="98"/>
      <c r="HP96" s="98"/>
      <c r="HQ96" s="98"/>
      <c r="HR96" s="98"/>
      <c r="HS96" s="98"/>
      <c r="HT96" s="98"/>
      <c r="HU96" s="98"/>
      <c r="HV96" s="98"/>
      <c r="HW96" s="98"/>
      <c r="HX96" s="98"/>
      <c r="HY96" s="98"/>
      <c r="HZ96" s="98"/>
      <c r="IA96" s="98"/>
      <c r="IB96" s="98"/>
      <c r="IC96" s="98"/>
      <c r="ID96" s="98"/>
      <c r="IE96" s="98"/>
      <c r="IF96" s="98"/>
      <c r="IG96" s="98"/>
      <c r="IH96" s="98"/>
      <c r="II96" s="98"/>
      <c r="IJ96" s="98"/>
      <c r="IK96" s="98"/>
      <c r="IL96" s="98"/>
      <c r="IM96" s="98"/>
      <c r="IN96" s="98"/>
      <c r="IO96" s="98"/>
      <c r="IP96" s="98"/>
      <c r="IQ96" s="98"/>
      <c r="IR96" s="98"/>
      <c r="IS96" s="98"/>
      <c r="IT96" s="98"/>
      <c r="IU96" s="98"/>
      <c r="IV96" s="98"/>
    </row>
    <row r="97" spans="1:256" s="13" customFormat="1" ht="30" customHeight="1">
      <c r="A97" s="394"/>
      <c r="C97" s="463"/>
      <c r="D97" s="463"/>
      <c r="E97" s="464"/>
      <c r="F97" s="464"/>
      <c r="G97" s="464"/>
      <c r="H97" s="464"/>
      <c r="I97" s="464"/>
      <c r="J97" s="464"/>
      <c r="K97" s="465">
        <f t="shared" si="1"/>
        <v>0</v>
      </c>
      <c r="L97" s="466"/>
      <c r="N97" s="202">
        <f t="shared" si="2"/>
        <v>47</v>
      </c>
      <c r="O97" s="202">
        <f t="shared" si="3"/>
        <v>47</v>
      </c>
      <c r="P97" s="98"/>
      <c r="Q97" s="98"/>
      <c r="R97" s="98"/>
      <c r="S97" s="93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8"/>
      <c r="CM97" s="98"/>
      <c r="CN97" s="98"/>
      <c r="CO97" s="98"/>
      <c r="CP97" s="98"/>
      <c r="CQ97" s="98"/>
      <c r="CR97" s="98"/>
      <c r="CS97" s="98"/>
      <c r="CT97" s="98"/>
      <c r="CU97" s="98"/>
      <c r="CV97" s="98"/>
      <c r="CW97" s="98"/>
      <c r="CX97" s="98"/>
      <c r="CY97" s="98"/>
      <c r="CZ97" s="98"/>
      <c r="DA97" s="98"/>
      <c r="DB97" s="98"/>
      <c r="DC97" s="98"/>
      <c r="DD97" s="98"/>
      <c r="DE97" s="98"/>
      <c r="DF97" s="98"/>
      <c r="DG97" s="98"/>
      <c r="DH97" s="98"/>
      <c r="DI97" s="98"/>
      <c r="DJ97" s="98"/>
      <c r="DK97" s="98"/>
      <c r="DL97" s="98"/>
      <c r="DM97" s="98"/>
      <c r="DN97" s="98"/>
      <c r="DO97" s="98"/>
      <c r="DP97" s="98"/>
      <c r="DQ97" s="98"/>
      <c r="DR97" s="98"/>
      <c r="DS97" s="98"/>
      <c r="DT97" s="98"/>
      <c r="DU97" s="98"/>
      <c r="DV97" s="98"/>
      <c r="DW97" s="98"/>
      <c r="DX97" s="98"/>
      <c r="DY97" s="98"/>
      <c r="DZ97" s="98"/>
      <c r="EA97" s="98"/>
      <c r="EB97" s="98"/>
      <c r="EC97" s="98"/>
      <c r="ED97" s="98"/>
      <c r="EE97" s="98"/>
      <c r="EF97" s="98"/>
      <c r="EG97" s="98"/>
      <c r="EH97" s="98"/>
      <c r="EI97" s="98"/>
      <c r="EJ97" s="98"/>
      <c r="EK97" s="98"/>
      <c r="EL97" s="98"/>
      <c r="EM97" s="98"/>
      <c r="EN97" s="98"/>
      <c r="EO97" s="98"/>
      <c r="EP97" s="98"/>
      <c r="EQ97" s="98"/>
      <c r="ER97" s="98"/>
      <c r="ES97" s="98"/>
      <c r="ET97" s="98"/>
      <c r="EU97" s="98"/>
      <c r="EV97" s="98"/>
      <c r="EW97" s="98"/>
      <c r="EX97" s="98"/>
      <c r="EY97" s="98"/>
      <c r="EZ97" s="98"/>
      <c r="FA97" s="98"/>
      <c r="FB97" s="98"/>
      <c r="FC97" s="98"/>
      <c r="FD97" s="98"/>
      <c r="FE97" s="98"/>
      <c r="FF97" s="98"/>
      <c r="FG97" s="98"/>
      <c r="FH97" s="98"/>
      <c r="FI97" s="98"/>
      <c r="FJ97" s="98"/>
      <c r="FK97" s="98"/>
      <c r="FL97" s="98"/>
      <c r="FM97" s="98"/>
      <c r="FN97" s="98"/>
      <c r="FO97" s="98"/>
      <c r="FP97" s="98"/>
      <c r="FQ97" s="98"/>
      <c r="FR97" s="98"/>
      <c r="FS97" s="98"/>
      <c r="FT97" s="98"/>
      <c r="FU97" s="98"/>
      <c r="FV97" s="98"/>
      <c r="FW97" s="98"/>
      <c r="FX97" s="98"/>
      <c r="FY97" s="98"/>
      <c r="FZ97" s="98"/>
      <c r="GA97" s="98"/>
      <c r="GB97" s="98"/>
      <c r="GC97" s="98"/>
      <c r="GD97" s="98"/>
      <c r="GE97" s="98"/>
      <c r="GF97" s="98"/>
      <c r="GG97" s="98"/>
      <c r="GH97" s="98"/>
      <c r="GI97" s="98"/>
      <c r="GJ97" s="98"/>
      <c r="GK97" s="98"/>
      <c r="GL97" s="98"/>
      <c r="GM97" s="98"/>
      <c r="GN97" s="98"/>
      <c r="GO97" s="98"/>
      <c r="GP97" s="98"/>
      <c r="GQ97" s="98"/>
      <c r="GR97" s="98"/>
      <c r="GS97" s="98"/>
      <c r="GT97" s="98"/>
      <c r="GU97" s="98"/>
      <c r="GV97" s="98"/>
      <c r="GW97" s="98"/>
      <c r="GX97" s="98"/>
      <c r="GY97" s="98"/>
      <c r="GZ97" s="98"/>
      <c r="HA97" s="98"/>
      <c r="HB97" s="98"/>
      <c r="HC97" s="98"/>
      <c r="HD97" s="98"/>
      <c r="HE97" s="98"/>
      <c r="HF97" s="98"/>
      <c r="HG97" s="98"/>
      <c r="HH97" s="98"/>
      <c r="HI97" s="98"/>
      <c r="HJ97" s="98"/>
      <c r="HK97" s="98"/>
      <c r="HL97" s="98"/>
      <c r="HM97" s="98"/>
      <c r="HN97" s="98"/>
      <c r="HO97" s="98"/>
      <c r="HP97" s="98"/>
      <c r="HQ97" s="98"/>
      <c r="HR97" s="98"/>
      <c r="HS97" s="98"/>
      <c r="HT97" s="98"/>
      <c r="HU97" s="98"/>
      <c r="HV97" s="98"/>
      <c r="HW97" s="98"/>
      <c r="HX97" s="98"/>
      <c r="HY97" s="98"/>
      <c r="HZ97" s="98"/>
      <c r="IA97" s="98"/>
      <c r="IB97" s="98"/>
      <c r="IC97" s="98"/>
      <c r="ID97" s="98"/>
      <c r="IE97" s="98"/>
      <c r="IF97" s="98"/>
      <c r="IG97" s="98"/>
      <c r="IH97" s="98"/>
      <c r="II97" s="98"/>
      <c r="IJ97" s="98"/>
      <c r="IK97" s="98"/>
      <c r="IL97" s="98"/>
      <c r="IM97" s="98"/>
      <c r="IN97" s="98"/>
      <c r="IO97" s="98"/>
      <c r="IP97" s="98"/>
      <c r="IQ97" s="98"/>
      <c r="IR97" s="98"/>
      <c r="IS97" s="98"/>
      <c r="IT97" s="98"/>
      <c r="IU97" s="98"/>
      <c r="IV97" s="98"/>
    </row>
    <row r="98" spans="1:256" s="13" customFormat="1" ht="30" customHeight="1">
      <c r="A98" s="394"/>
      <c r="C98" s="463"/>
      <c r="D98" s="463"/>
      <c r="E98" s="464"/>
      <c r="F98" s="464"/>
      <c r="G98" s="464"/>
      <c r="H98" s="464"/>
      <c r="I98" s="464"/>
      <c r="J98" s="464"/>
      <c r="K98" s="465">
        <f t="shared" si="1"/>
        <v>0</v>
      </c>
      <c r="L98" s="466"/>
      <c r="N98" s="202">
        <f t="shared" si="2"/>
        <v>48</v>
      </c>
      <c r="O98" s="202">
        <f t="shared" si="3"/>
        <v>48</v>
      </c>
      <c r="P98" s="98"/>
      <c r="Q98" s="98"/>
      <c r="R98" s="98"/>
      <c r="S98" s="93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8"/>
      <c r="CM98" s="98"/>
      <c r="CN98" s="98"/>
      <c r="CO98" s="98"/>
      <c r="CP98" s="98"/>
      <c r="CQ98" s="98"/>
      <c r="CR98" s="98"/>
      <c r="CS98" s="98"/>
      <c r="CT98" s="98"/>
      <c r="CU98" s="98"/>
      <c r="CV98" s="98"/>
      <c r="CW98" s="98"/>
      <c r="CX98" s="98"/>
      <c r="CY98" s="98"/>
      <c r="CZ98" s="98"/>
      <c r="DA98" s="98"/>
      <c r="DB98" s="98"/>
      <c r="DC98" s="98"/>
      <c r="DD98" s="98"/>
      <c r="DE98" s="98"/>
      <c r="DF98" s="98"/>
      <c r="DG98" s="98"/>
      <c r="DH98" s="98"/>
      <c r="DI98" s="98"/>
      <c r="DJ98" s="98"/>
      <c r="DK98" s="98"/>
      <c r="DL98" s="98"/>
      <c r="DM98" s="98"/>
      <c r="DN98" s="98"/>
      <c r="DO98" s="98"/>
      <c r="DP98" s="98"/>
      <c r="DQ98" s="98"/>
      <c r="DR98" s="98"/>
      <c r="DS98" s="98"/>
      <c r="DT98" s="98"/>
      <c r="DU98" s="98"/>
      <c r="DV98" s="98"/>
      <c r="DW98" s="98"/>
      <c r="DX98" s="98"/>
      <c r="DY98" s="98"/>
      <c r="DZ98" s="98"/>
      <c r="EA98" s="98"/>
      <c r="EB98" s="98"/>
      <c r="EC98" s="98"/>
      <c r="ED98" s="98"/>
      <c r="EE98" s="98"/>
      <c r="EF98" s="98"/>
      <c r="EG98" s="98"/>
      <c r="EH98" s="98"/>
      <c r="EI98" s="98"/>
      <c r="EJ98" s="98"/>
      <c r="EK98" s="98"/>
      <c r="EL98" s="98"/>
      <c r="EM98" s="98"/>
      <c r="EN98" s="98"/>
      <c r="EO98" s="98"/>
      <c r="EP98" s="98"/>
      <c r="EQ98" s="98"/>
      <c r="ER98" s="98"/>
      <c r="ES98" s="98"/>
      <c r="ET98" s="98"/>
      <c r="EU98" s="98"/>
      <c r="EV98" s="98"/>
      <c r="EW98" s="98"/>
      <c r="EX98" s="98"/>
      <c r="EY98" s="98"/>
      <c r="EZ98" s="98"/>
      <c r="FA98" s="98"/>
      <c r="FB98" s="98"/>
      <c r="FC98" s="98"/>
      <c r="FD98" s="98"/>
      <c r="FE98" s="98"/>
      <c r="FF98" s="98"/>
      <c r="FG98" s="98"/>
      <c r="FH98" s="98"/>
      <c r="FI98" s="98"/>
      <c r="FJ98" s="98"/>
      <c r="FK98" s="98"/>
      <c r="FL98" s="98"/>
      <c r="FM98" s="98"/>
      <c r="FN98" s="98"/>
      <c r="FO98" s="98"/>
      <c r="FP98" s="98"/>
      <c r="FQ98" s="98"/>
      <c r="FR98" s="98"/>
      <c r="FS98" s="98"/>
      <c r="FT98" s="98"/>
      <c r="FU98" s="98"/>
      <c r="FV98" s="98"/>
      <c r="FW98" s="98"/>
      <c r="FX98" s="98"/>
      <c r="FY98" s="98"/>
      <c r="FZ98" s="98"/>
      <c r="GA98" s="98"/>
      <c r="GB98" s="98"/>
      <c r="GC98" s="98"/>
      <c r="GD98" s="98"/>
      <c r="GE98" s="98"/>
      <c r="GF98" s="98"/>
      <c r="GG98" s="98"/>
      <c r="GH98" s="98"/>
      <c r="GI98" s="98"/>
      <c r="GJ98" s="98"/>
      <c r="GK98" s="98"/>
      <c r="GL98" s="98"/>
      <c r="GM98" s="98"/>
      <c r="GN98" s="98"/>
      <c r="GO98" s="98"/>
      <c r="GP98" s="98"/>
      <c r="GQ98" s="98"/>
      <c r="GR98" s="98"/>
      <c r="GS98" s="98"/>
      <c r="GT98" s="98"/>
      <c r="GU98" s="98"/>
      <c r="GV98" s="98"/>
      <c r="GW98" s="98"/>
      <c r="GX98" s="98"/>
      <c r="GY98" s="98"/>
      <c r="GZ98" s="98"/>
      <c r="HA98" s="98"/>
      <c r="HB98" s="98"/>
      <c r="HC98" s="98"/>
      <c r="HD98" s="98"/>
      <c r="HE98" s="98"/>
      <c r="HF98" s="98"/>
      <c r="HG98" s="98"/>
      <c r="HH98" s="98"/>
      <c r="HI98" s="98"/>
      <c r="HJ98" s="98"/>
      <c r="HK98" s="98"/>
      <c r="HL98" s="98"/>
      <c r="HM98" s="98"/>
      <c r="HN98" s="98"/>
      <c r="HO98" s="98"/>
      <c r="HP98" s="98"/>
      <c r="HQ98" s="98"/>
      <c r="HR98" s="98"/>
      <c r="HS98" s="98"/>
      <c r="HT98" s="98"/>
      <c r="HU98" s="98"/>
      <c r="HV98" s="98"/>
      <c r="HW98" s="98"/>
      <c r="HX98" s="98"/>
      <c r="HY98" s="98"/>
      <c r="HZ98" s="98"/>
      <c r="IA98" s="98"/>
      <c r="IB98" s="98"/>
      <c r="IC98" s="98"/>
      <c r="ID98" s="98"/>
      <c r="IE98" s="98"/>
      <c r="IF98" s="98"/>
      <c r="IG98" s="98"/>
      <c r="IH98" s="98"/>
      <c r="II98" s="98"/>
      <c r="IJ98" s="98"/>
      <c r="IK98" s="98"/>
      <c r="IL98" s="98"/>
      <c r="IM98" s="98"/>
      <c r="IN98" s="98"/>
      <c r="IO98" s="98"/>
      <c r="IP98" s="98"/>
      <c r="IQ98" s="98"/>
      <c r="IR98" s="98"/>
      <c r="IS98" s="98"/>
      <c r="IT98" s="98"/>
      <c r="IU98" s="98"/>
      <c r="IV98" s="98"/>
    </row>
    <row r="99" spans="1:256" s="13" customFormat="1" ht="30" customHeight="1">
      <c r="A99" s="394"/>
      <c r="C99" s="463"/>
      <c r="D99" s="463"/>
      <c r="E99" s="464"/>
      <c r="F99" s="464"/>
      <c r="G99" s="464"/>
      <c r="H99" s="464"/>
      <c r="I99" s="464"/>
      <c r="J99" s="464"/>
      <c r="K99" s="465">
        <f t="shared" si="1"/>
        <v>0</v>
      </c>
      <c r="L99" s="466"/>
      <c r="N99" s="202">
        <f t="shared" si="2"/>
        <v>49</v>
      </c>
      <c r="O99" s="202">
        <f t="shared" si="3"/>
        <v>49</v>
      </c>
      <c r="P99" s="98"/>
      <c r="Q99" s="98"/>
      <c r="R99" s="98"/>
      <c r="S99" s="93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/>
      <c r="BX99" s="98"/>
      <c r="BY99" s="98"/>
      <c r="BZ99" s="98"/>
      <c r="CA99" s="98"/>
      <c r="CB99" s="98"/>
      <c r="CC99" s="98"/>
      <c r="CD99" s="98"/>
      <c r="CE99" s="98"/>
      <c r="CF99" s="98"/>
      <c r="CG99" s="98"/>
      <c r="CH99" s="98"/>
      <c r="CI99" s="98"/>
      <c r="CJ99" s="98"/>
      <c r="CK99" s="98"/>
      <c r="CL99" s="98"/>
      <c r="CM99" s="98"/>
      <c r="CN99" s="98"/>
      <c r="CO99" s="98"/>
      <c r="CP99" s="98"/>
      <c r="CQ99" s="98"/>
      <c r="CR99" s="98"/>
      <c r="CS99" s="98"/>
      <c r="CT99" s="98"/>
      <c r="CU99" s="98"/>
      <c r="CV99" s="98"/>
      <c r="CW99" s="98"/>
      <c r="CX99" s="98"/>
      <c r="CY99" s="98"/>
      <c r="CZ99" s="98"/>
      <c r="DA99" s="98"/>
      <c r="DB99" s="98"/>
      <c r="DC99" s="98"/>
      <c r="DD99" s="98"/>
      <c r="DE99" s="98"/>
      <c r="DF99" s="98"/>
      <c r="DG99" s="98"/>
      <c r="DH99" s="98"/>
      <c r="DI99" s="98"/>
      <c r="DJ99" s="98"/>
      <c r="DK99" s="98"/>
      <c r="DL99" s="98"/>
      <c r="DM99" s="98"/>
      <c r="DN99" s="98"/>
      <c r="DO99" s="98"/>
      <c r="DP99" s="98"/>
      <c r="DQ99" s="98"/>
      <c r="DR99" s="98"/>
      <c r="DS99" s="98"/>
      <c r="DT99" s="98"/>
      <c r="DU99" s="98"/>
      <c r="DV99" s="98"/>
      <c r="DW99" s="98"/>
      <c r="DX99" s="98"/>
      <c r="DY99" s="98"/>
      <c r="DZ99" s="98"/>
      <c r="EA99" s="98"/>
      <c r="EB99" s="98"/>
      <c r="EC99" s="98"/>
      <c r="ED99" s="98"/>
      <c r="EE99" s="98"/>
      <c r="EF99" s="98"/>
      <c r="EG99" s="98"/>
      <c r="EH99" s="98"/>
      <c r="EI99" s="98"/>
      <c r="EJ99" s="98"/>
      <c r="EK99" s="98"/>
      <c r="EL99" s="98"/>
      <c r="EM99" s="98"/>
      <c r="EN99" s="98"/>
      <c r="EO99" s="98"/>
      <c r="EP99" s="98"/>
      <c r="EQ99" s="98"/>
      <c r="ER99" s="98"/>
      <c r="ES99" s="98"/>
      <c r="ET99" s="98"/>
      <c r="EU99" s="98"/>
      <c r="EV99" s="98"/>
      <c r="EW99" s="98"/>
      <c r="EX99" s="98"/>
      <c r="EY99" s="98"/>
      <c r="EZ99" s="98"/>
      <c r="FA99" s="98"/>
      <c r="FB99" s="98"/>
      <c r="FC99" s="98"/>
      <c r="FD99" s="98"/>
      <c r="FE99" s="98"/>
      <c r="FF99" s="98"/>
      <c r="FG99" s="98"/>
      <c r="FH99" s="98"/>
      <c r="FI99" s="98"/>
      <c r="FJ99" s="98"/>
      <c r="FK99" s="98"/>
      <c r="FL99" s="98"/>
      <c r="FM99" s="98"/>
      <c r="FN99" s="98"/>
      <c r="FO99" s="98"/>
      <c r="FP99" s="98"/>
      <c r="FQ99" s="98"/>
      <c r="FR99" s="98"/>
      <c r="FS99" s="98"/>
      <c r="FT99" s="98"/>
      <c r="FU99" s="98"/>
      <c r="FV99" s="98"/>
      <c r="FW99" s="98"/>
      <c r="FX99" s="98"/>
      <c r="FY99" s="98"/>
      <c r="FZ99" s="98"/>
      <c r="GA99" s="98"/>
      <c r="GB99" s="98"/>
      <c r="GC99" s="98"/>
      <c r="GD99" s="98"/>
      <c r="GE99" s="98"/>
      <c r="GF99" s="98"/>
      <c r="GG99" s="98"/>
      <c r="GH99" s="98"/>
      <c r="GI99" s="98"/>
      <c r="GJ99" s="98"/>
      <c r="GK99" s="98"/>
      <c r="GL99" s="98"/>
      <c r="GM99" s="98"/>
      <c r="GN99" s="98"/>
      <c r="GO99" s="98"/>
      <c r="GP99" s="98"/>
      <c r="GQ99" s="98"/>
      <c r="GR99" s="98"/>
      <c r="GS99" s="98"/>
      <c r="GT99" s="98"/>
      <c r="GU99" s="98"/>
      <c r="GV99" s="98"/>
      <c r="GW99" s="98"/>
      <c r="GX99" s="98"/>
      <c r="GY99" s="98"/>
      <c r="GZ99" s="98"/>
      <c r="HA99" s="98"/>
      <c r="HB99" s="98"/>
      <c r="HC99" s="98"/>
      <c r="HD99" s="98"/>
      <c r="HE99" s="98"/>
      <c r="HF99" s="98"/>
      <c r="HG99" s="98"/>
      <c r="HH99" s="98"/>
      <c r="HI99" s="98"/>
      <c r="HJ99" s="98"/>
      <c r="HK99" s="98"/>
      <c r="HL99" s="98"/>
      <c r="HM99" s="98"/>
      <c r="HN99" s="98"/>
      <c r="HO99" s="98"/>
      <c r="HP99" s="98"/>
      <c r="HQ99" s="98"/>
      <c r="HR99" s="98"/>
      <c r="HS99" s="98"/>
      <c r="HT99" s="98"/>
      <c r="HU99" s="98"/>
      <c r="HV99" s="98"/>
      <c r="HW99" s="98"/>
      <c r="HX99" s="98"/>
      <c r="HY99" s="98"/>
      <c r="HZ99" s="98"/>
      <c r="IA99" s="98"/>
      <c r="IB99" s="98"/>
      <c r="IC99" s="98"/>
      <c r="ID99" s="98"/>
      <c r="IE99" s="98"/>
      <c r="IF99" s="98"/>
      <c r="IG99" s="98"/>
      <c r="IH99" s="98"/>
      <c r="II99" s="98"/>
      <c r="IJ99" s="98"/>
      <c r="IK99" s="98"/>
      <c r="IL99" s="98"/>
      <c r="IM99" s="98"/>
      <c r="IN99" s="98"/>
      <c r="IO99" s="98"/>
      <c r="IP99" s="98"/>
      <c r="IQ99" s="98"/>
      <c r="IR99" s="98"/>
      <c r="IS99" s="98"/>
      <c r="IT99" s="98"/>
      <c r="IU99" s="98"/>
      <c r="IV99" s="98"/>
    </row>
    <row r="100" spans="1:256" s="13" customFormat="1" ht="30" customHeight="1">
      <c r="A100" s="394"/>
      <c r="C100" s="463"/>
      <c r="D100" s="463"/>
      <c r="E100" s="464"/>
      <c r="F100" s="464"/>
      <c r="G100" s="464"/>
      <c r="H100" s="464"/>
      <c r="I100" s="464"/>
      <c r="J100" s="464"/>
      <c r="K100" s="465">
        <f t="shared" si="1"/>
        <v>0</v>
      </c>
      <c r="L100" s="466"/>
      <c r="N100" s="202">
        <f t="shared" si="2"/>
        <v>50</v>
      </c>
      <c r="O100" s="202">
        <f t="shared" si="3"/>
        <v>50</v>
      </c>
      <c r="P100" s="98"/>
      <c r="Q100" s="98"/>
      <c r="R100" s="98"/>
      <c r="S100" s="93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  <c r="BC100" s="98"/>
      <c r="BD100" s="98"/>
      <c r="BE100" s="98"/>
      <c r="BF100" s="98"/>
      <c r="BG100" s="98"/>
      <c r="BH100" s="98"/>
      <c r="BI100" s="98"/>
      <c r="BJ100" s="98"/>
      <c r="BK100" s="98"/>
      <c r="BL100" s="98"/>
      <c r="BM100" s="98"/>
      <c r="BN100" s="98"/>
      <c r="BO100" s="98"/>
      <c r="BP100" s="98"/>
      <c r="BQ100" s="98"/>
      <c r="BR100" s="98"/>
      <c r="BS100" s="98"/>
      <c r="BT100" s="98"/>
      <c r="BU100" s="98"/>
      <c r="BV100" s="98"/>
      <c r="BW100" s="98"/>
      <c r="BX100" s="98"/>
      <c r="BY100" s="98"/>
      <c r="BZ100" s="98"/>
      <c r="CA100" s="98"/>
      <c r="CB100" s="98"/>
      <c r="CC100" s="98"/>
      <c r="CD100" s="98"/>
      <c r="CE100" s="98"/>
      <c r="CF100" s="98"/>
      <c r="CG100" s="98"/>
      <c r="CH100" s="98"/>
      <c r="CI100" s="98"/>
      <c r="CJ100" s="98"/>
      <c r="CK100" s="98"/>
      <c r="CL100" s="98"/>
      <c r="CM100" s="98"/>
      <c r="CN100" s="98"/>
      <c r="CO100" s="98"/>
      <c r="CP100" s="98"/>
      <c r="CQ100" s="98"/>
      <c r="CR100" s="98"/>
      <c r="CS100" s="98"/>
      <c r="CT100" s="98"/>
      <c r="CU100" s="98"/>
      <c r="CV100" s="98"/>
      <c r="CW100" s="98"/>
      <c r="CX100" s="98"/>
      <c r="CY100" s="98"/>
      <c r="CZ100" s="98"/>
      <c r="DA100" s="98"/>
      <c r="DB100" s="98"/>
      <c r="DC100" s="98"/>
      <c r="DD100" s="98"/>
      <c r="DE100" s="98"/>
      <c r="DF100" s="98"/>
      <c r="DG100" s="98"/>
      <c r="DH100" s="98"/>
      <c r="DI100" s="98"/>
      <c r="DJ100" s="98"/>
      <c r="DK100" s="98"/>
      <c r="DL100" s="98"/>
      <c r="DM100" s="98"/>
      <c r="DN100" s="98"/>
      <c r="DO100" s="98"/>
      <c r="DP100" s="98"/>
      <c r="DQ100" s="98"/>
      <c r="DR100" s="98"/>
      <c r="DS100" s="98"/>
      <c r="DT100" s="98"/>
      <c r="DU100" s="98"/>
      <c r="DV100" s="98"/>
      <c r="DW100" s="98"/>
      <c r="DX100" s="98"/>
      <c r="DY100" s="98"/>
      <c r="DZ100" s="98"/>
      <c r="EA100" s="98"/>
      <c r="EB100" s="98"/>
      <c r="EC100" s="98"/>
      <c r="ED100" s="98"/>
      <c r="EE100" s="98"/>
      <c r="EF100" s="98"/>
      <c r="EG100" s="98"/>
      <c r="EH100" s="98"/>
      <c r="EI100" s="98"/>
      <c r="EJ100" s="98"/>
      <c r="EK100" s="98"/>
      <c r="EL100" s="98"/>
      <c r="EM100" s="98"/>
      <c r="EN100" s="98"/>
      <c r="EO100" s="98"/>
      <c r="EP100" s="98"/>
      <c r="EQ100" s="98"/>
      <c r="ER100" s="98"/>
      <c r="ES100" s="98"/>
      <c r="ET100" s="98"/>
      <c r="EU100" s="98"/>
      <c r="EV100" s="98"/>
      <c r="EW100" s="98"/>
      <c r="EX100" s="98"/>
      <c r="EY100" s="98"/>
      <c r="EZ100" s="98"/>
      <c r="FA100" s="98"/>
      <c r="FB100" s="98"/>
      <c r="FC100" s="98"/>
      <c r="FD100" s="98"/>
      <c r="FE100" s="98"/>
      <c r="FF100" s="98"/>
      <c r="FG100" s="98"/>
      <c r="FH100" s="98"/>
      <c r="FI100" s="98"/>
      <c r="FJ100" s="98"/>
      <c r="FK100" s="98"/>
      <c r="FL100" s="98"/>
      <c r="FM100" s="98"/>
      <c r="FN100" s="98"/>
      <c r="FO100" s="98"/>
      <c r="FP100" s="98"/>
      <c r="FQ100" s="98"/>
      <c r="FR100" s="98"/>
      <c r="FS100" s="98"/>
      <c r="FT100" s="98"/>
      <c r="FU100" s="98"/>
      <c r="FV100" s="98"/>
      <c r="FW100" s="98"/>
      <c r="FX100" s="98"/>
      <c r="FY100" s="98"/>
      <c r="FZ100" s="98"/>
      <c r="GA100" s="98"/>
      <c r="GB100" s="98"/>
      <c r="GC100" s="98"/>
      <c r="GD100" s="98"/>
      <c r="GE100" s="98"/>
      <c r="GF100" s="98"/>
      <c r="GG100" s="98"/>
      <c r="GH100" s="98"/>
      <c r="GI100" s="98"/>
      <c r="GJ100" s="98"/>
      <c r="GK100" s="98"/>
      <c r="GL100" s="98"/>
      <c r="GM100" s="98"/>
      <c r="GN100" s="98"/>
      <c r="GO100" s="98"/>
      <c r="GP100" s="98"/>
      <c r="GQ100" s="98"/>
      <c r="GR100" s="98"/>
      <c r="GS100" s="98"/>
      <c r="GT100" s="98"/>
      <c r="GU100" s="98"/>
      <c r="GV100" s="98"/>
      <c r="GW100" s="98"/>
      <c r="GX100" s="98"/>
      <c r="GY100" s="98"/>
      <c r="GZ100" s="98"/>
      <c r="HA100" s="98"/>
      <c r="HB100" s="98"/>
      <c r="HC100" s="98"/>
      <c r="HD100" s="98"/>
      <c r="HE100" s="98"/>
      <c r="HF100" s="98"/>
      <c r="HG100" s="98"/>
      <c r="HH100" s="98"/>
      <c r="HI100" s="98"/>
      <c r="HJ100" s="98"/>
      <c r="HK100" s="98"/>
      <c r="HL100" s="98"/>
      <c r="HM100" s="98"/>
      <c r="HN100" s="98"/>
      <c r="HO100" s="98"/>
      <c r="HP100" s="98"/>
      <c r="HQ100" s="98"/>
      <c r="HR100" s="98"/>
      <c r="HS100" s="98"/>
      <c r="HT100" s="98"/>
      <c r="HU100" s="98"/>
      <c r="HV100" s="98"/>
      <c r="HW100" s="98"/>
      <c r="HX100" s="98"/>
      <c r="HY100" s="98"/>
      <c r="HZ100" s="98"/>
      <c r="IA100" s="98"/>
      <c r="IB100" s="98"/>
      <c r="IC100" s="98"/>
      <c r="ID100" s="98"/>
      <c r="IE100" s="98"/>
      <c r="IF100" s="98"/>
      <c r="IG100" s="98"/>
      <c r="IH100" s="98"/>
      <c r="II100" s="98"/>
      <c r="IJ100" s="98"/>
      <c r="IK100" s="98"/>
      <c r="IL100" s="98"/>
      <c r="IM100" s="98"/>
      <c r="IN100" s="98"/>
      <c r="IO100" s="98"/>
      <c r="IP100" s="98"/>
      <c r="IQ100" s="98"/>
      <c r="IR100" s="98"/>
      <c r="IS100" s="98"/>
      <c r="IT100" s="98"/>
      <c r="IU100" s="98"/>
      <c r="IV100" s="98"/>
    </row>
    <row r="101" spans="1:256" s="13" customFormat="1" ht="30" customHeight="1">
      <c r="A101" s="394"/>
      <c r="C101" s="463"/>
      <c r="D101" s="463"/>
      <c r="E101" s="464"/>
      <c r="F101" s="464"/>
      <c r="G101" s="464"/>
      <c r="H101" s="464"/>
      <c r="I101" s="464"/>
      <c r="J101" s="464"/>
      <c r="K101" s="465">
        <f t="shared" si="1"/>
        <v>0</v>
      </c>
      <c r="L101" s="466"/>
      <c r="N101" s="202">
        <f t="shared" si="2"/>
        <v>51</v>
      </c>
      <c r="O101" s="202">
        <f t="shared" si="3"/>
        <v>51</v>
      </c>
      <c r="P101" s="98"/>
      <c r="Q101" s="98"/>
      <c r="R101" s="98"/>
      <c r="S101" s="93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  <c r="BS101" s="98"/>
      <c r="BT101" s="98"/>
      <c r="BU101" s="98"/>
      <c r="BV101" s="98"/>
      <c r="BW101" s="98"/>
      <c r="BX101" s="98"/>
      <c r="BY101" s="98"/>
      <c r="BZ101" s="98"/>
      <c r="CA101" s="98"/>
      <c r="CB101" s="98"/>
      <c r="CC101" s="98"/>
      <c r="CD101" s="98"/>
      <c r="CE101" s="98"/>
      <c r="CF101" s="98"/>
      <c r="CG101" s="98"/>
      <c r="CH101" s="98"/>
      <c r="CI101" s="98"/>
      <c r="CJ101" s="98"/>
      <c r="CK101" s="98"/>
      <c r="CL101" s="98"/>
      <c r="CM101" s="98"/>
      <c r="CN101" s="98"/>
      <c r="CO101" s="98"/>
      <c r="CP101" s="98"/>
      <c r="CQ101" s="98"/>
      <c r="CR101" s="98"/>
      <c r="CS101" s="98"/>
      <c r="CT101" s="98"/>
      <c r="CU101" s="98"/>
      <c r="CV101" s="98"/>
      <c r="CW101" s="98"/>
      <c r="CX101" s="98"/>
      <c r="CY101" s="98"/>
      <c r="CZ101" s="98"/>
      <c r="DA101" s="98"/>
      <c r="DB101" s="98"/>
      <c r="DC101" s="98"/>
      <c r="DD101" s="98"/>
      <c r="DE101" s="98"/>
      <c r="DF101" s="98"/>
      <c r="DG101" s="98"/>
      <c r="DH101" s="98"/>
      <c r="DI101" s="98"/>
      <c r="DJ101" s="98"/>
      <c r="DK101" s="98"/>
      <c r="DL101" s="98"/>
      <c r="DM101" s="98"/>
      <c r="DN101" s="98"/>
      <c r="DO101" s="98"/>
      <c r="DP101" s="98"/>
      <c r="DQ101" s="98"/>
      <c r="DR101" s="98"/>
      <c r="DS101" s="98"/>
      <c r="DT101" s="98"/>
      <c r="DU101" s="98"/>
      <c r="DV101" s="98"/>
      <c r="DW101" s="98"/>
      <c r="DX101" s="98"/>
      <c r="DY101" s="98"/>
      <c r="DZ101" s="98"/>
      <c r="EA101" s="98"/>
      <c r="EB101" s="98"/>
      <c r="EC101" s="98"/>
      <c r="ED101" s="98"/>
      <c r="EE101" s="98"/>
      <c r="EF101" s="98"/>
      <c r="EG101" s="98"/>
      <c r="EH101" s="98"/>
      <c r="EI101" s="98"/>
      <c r="EJ101" s="98"/>
      <c r="EK101" s="98"/>
      <c r="EL101" s="98"/>
      <c r="EM101" s="98"/>
      <c r="EN101" s="98"/>
      <c r="EO101" s="98"/>
      <c r="EP101" s="98"/>
      <c r="EQ101" s="98"/>
      <c r="ER101" s="98"/>
      <c r="ES101" s="98"/>
      <c r="ET101" s="98"/>
      <c r="EU101" s="98"/>
      <c r="EV101" s="98"/>
      <c r="EW101" s="98"/>
      <c r="EX101" s="98"/>
      <c r="EY101" s="98"/>
      <c r="EZ101" s="98"/>
      <c r="FA101" s="98"/>
      <c r="FB101" s="98"/>
      <c r="FC101" s="98"/>
      <c r="FD101" s="98"/>
      <c r="FE101" s="98"/>
      <c r="FF101" s="98"/>
      <c r="FG101" s="98"/>
      <c r="FH101" s="98"/>
      <c r="FI101" s="98"/>
      <c r="FJ101" s="98"/>
      <c r="FK101" s="98"/>
      <c r="FL101" s="98"/>
      <c r="FM101" s="98"/>
      <c r="FN101" s="98"/>
      <c r="FO101" s="98"/>
      <c r="FP101" s="98"/>
      <c r="FQ101" s="98"/>
      <c r="FR101" s="98"/>
      <c r="FS101" s="98"/>
      <c r="FT101" s="98"/>
      <c r="FU101" s="98"/>
      <c r="FV101" s="98"/>
      <c r="FW101" s="98"/>
      <c r="FX101" s="98"/>
      <c r="FY101" s="98"/>
      <c r="FZ101" s="98"/>
      <c r="GA101" s="98"/>
      <c r="GB101" s="98"/>
      <c r="GC101" s="98"/>
      <c r="GD101" s="98"/>
      <c r="GE101" s="98"/>
      <c r="GF101" s="98"/>
      <c r="GG101" s="98"/>
      <c r="GH101" s="98"/>
      <c r="GI101" s="98"/>
      <c r="GJ101" s="98"/>
      <c r="GK101" s="98"/>
      <c r="GL101" s="98"/>
      <c r="GM101" s="98"/>
      <c r="GN101" s="98"/>
      <c r="GO101" s="98"/>
      <c r="GP101" s="98"/>
      <c r="GQ101" s="98"/>
      <c r="GR101" s="98"/>
      <c r="GS101" s="98"/>
      <c r="GT101" s="98"/>
      <c r="GU101" s="98"/>
      <c r="GV101" s="98"/>
      <c r="GW101" s="98"/>
      <c r="GX101" s="98"/>
      <c r="GY101" s="98"/>
      <c r="GZ101" s="98"/>
      <c r="HA101" s="98"/>
      <c r="HB101" s="98"/>
      <c r="HC101" s="98"/>
      <c r="HD101" s="98"/>
      <c r="HE101" s="98"/>
      <c r="HF101" s="98"/>
      <c r="HG101" s="98"/>
      <c r="HH101" s="98"/>
      <c r="HI101" s="98"/>
      <c r="HJ101" s="98"/>
      <c r="HK101" s="98"/>
      <c r="HL101" s="98"/>
      <c r="HM101" s="98"/>
      <c r="HN101" s="98"/>
      <c r="HO101" s="98"/>
      <c r="HP101" s="98"/>
      <c r="HQ101" s="98"/>
      <c r="HR101" s="98"/>
      <c r="HS101" s="98"/>
      <c r="HT101" s="98"/>
      <c r="HU101" s="98"/>
      <c r="HV101" s="98"/>
      <c r="HW101" s="98"/>
      <c r="HX101" s="98"/>
      <c r="HY101" s="98"/>
      <c r="HZ101" s="98"/>
      <c r="IA101" s="98"/>
      <c r="IB101" s="98"/>
      <c r="IC101" s="98"/>
      <c r="ID101" s="98"/>
      <c r="IE101" s="98"/>
      <c r="IF101" s="98"/>
      <c r="IG101" s="98"/>
      <c r="IH101" s="98"/>
      <c r="II101" s="98"/>
      <c r="IJ101" s="98"/>
      <c r="IK101" s="98"/>
      <c r="IL101" s="98"/>
      <c r="IM101" s="98"/>
      <c r="IN101" s="98"/>
      <c r="IO101" s="98"/>
      <c r="IP101" s="98"/>
      <c r="IQ101" s="98"/>
      <c r="IR101" s="98"/>
      <c r="IS101" s="98"/>
      <c r="IT101" s="98"/>
      <c r="IU101" s="98"/>
      <c r="IV101" s="98"/>
    </row>
    <row r="102" spans="1:256" s="13" customFormat="1" ht="30" customHeight="1">
      <c r="A102" s="394"/>
      <c r="C102" s="463"/>
      <c r="D102" s="463"/>
      <c r="E102" s="464"/>
      <c r="F102" s="464"/>
      <c r="G102" s="464"/>
      <c r="H102" s="464"/>
      <c r="I102" s="464"/>
      <c r="J102" s="464"/>
      <c r="K102" s="465">
        <f t="shared" si="1"/>
        <v>0</v>
      </c>
      <c r="L102" s="466"/>
      <c r="N102" s="202">
        <f t="shared" si="2"/>
        <v>52</v>
      </c>
      <c r="O102" s="202">
        <f t="shared" si="3"/>
        <v>52</v>
      </c>
      <c r="P102" s="98"/>
      <c r="Q102" s="98"/>
      <c r="R102" s="98"/>
      <c r="S102" s="93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  <c r="BS102" s="98"/>
      <c r="BT102" s="98"/>
      <c r="BU102" s="98"/>
      <c r="BV102" s="98"/>
      <c r="BW102" s="98"/>
      <c r="BX102" s="98"/>
      <c r="BY102" s="98"/>
      <c r="BZ102" s="98"/>
      <c r="CA102" s="98"/>
      <c r="CB102" s="98"/>
      <c r="CC102" s="98"/>
      <c r="CD102" s="98"/>
      <c r="CE102" s="98"/>
      <c r="CF102" s="98"/>
      <c r="CG102" s="98"/>
      <c r="CH102" s="98"/>
      <c r="CI102" s="98"/>
      <c r="CJ102" s="98"/>
      <c r="CK102" s="98"/>
      <c r="CL102" s="98"/>
      <c r="CM102" s="98"/>
      <c r="CN102" s="98"/>
      <c r="CO102" s="98"/>
      <c r="CP102" s="98"/>
      <c r="CQ102" s="98"/>
      <c r="CR102" s="98"/>
      <c r="CS102" s="98"/>
      <c r="CT102" s="98"/>
      <c r="CU102" s="98"/>
      <c r="CV102" s="98"/>
      <c r="CW102" s="98"/>
      <c r="CX102" s="98"/>
      <c r="CY102" s="98"/>
      <c r="CZ102" s="98"/>
      <c r="DA102" s="98"/>
      <c r="DB102" s="98"/>
      <c r="DC102" s="98"/>
      <c r="DD102" s="98"/>
      <c r="DE102" s="98"/>
      <c r="DF102" s="98"/>
      <c r="DG102" s="98"/>
      <c r="DH102" s="98"/>
      <c r="DI102" s="98"/>
      <c r="DJ102" s="98"/>
      <c r="DK102" s="98"/>
      <c r="DL102" s="98"/>
      <c r="DM102" s="98"/>
      <c r="DN102" s="98"/>
      <c r="DO102" s="98"/>
      <c r="DP102" s="98"/>
      <c r="DQ102" s="98"/>
      <c r="DR102" s="98"/>
      <c r="DS102" s="98"/>
      <c r="DT102" s="98"/>
      <c r="DU102" s="98"/>
      <c r="DV102" s="98"/>
      <c r="DW102" s="98"/>
      <c r="DX102" s="98"/>
      <c r="DY102" s="98"/>
      <c r="DZ102" s="98"/>
      <c r="EA102" s="98"/>
      <c r="EB102" s="98"/>
      <c r="EC102" s="98"/>
      <c r="ED102" s="98"/>
      <c r="EE102" s="98"/>
      <c r="EF102" s="98"/>
      <c r="EG102" s="98"/>
      <c r="EH102" s="98"/>
      <c r="EI102" s="98"/>
      <c r="EJ102" s="98"/>
      <c r="EK102" s="98"/>
      <c r="EL102" s="98"/>
      <c r="EM102" s="98"/>
      <c r="EN102" s="98"/>
      <c r="EO102" s="98"/>
      <c r="EP102" s="98"/>
      <c r="EQ102" s="98"/>
      <c r="ER102" s="98"/>
      <c r="ES102" s="98"/>
      <c r="ET102" s="98"/>
      <c r="EU102" s="98"/>
      <c r="EV102" s="98"/>
      <c r="EW102" s="98"/>
      <c r="EX102" s="98"/>
      <c r="EY102" s="98"/>
      <c r="EZ102" s="98"/>
      <c r="FA102" s="98"/>
      <c r="FB102" s="98"/>
      <c r="FC102" s="98"/>
      <c r="FD102" s="98"/>
      <c r="FE102" s="98"/>
      <c r="FF102" s="98"/>
      <c r="FG102" s="98"/>
      <c r="FH102" s="98"/>
      <c r="FI102" s="98"/>
      <c r="FJ102" s="98"/>
      <c r="FK102" s="98"/>
      <c r="FL102" s="98"/>
      <c r="FM102" s="98"/>
      <c r="FN102" s="98"/>
      <c r="FO102" s="98"/>
      <c r="FP102" s="98"/>
      <c r="FQ102" s="98"/>
      <c r="FR102" s="98"/>
      <c r="FS102" s="98"/>
      <c r="FT102" s="98"/>
      <c r="FU102" s="98"/>
      <c r="FV102" s="98"/>
      <c r="FW102" s="98"/>
      <c r="FX102" s="98"/>
      <c r="FY102" s="98"/>
      <c r="FZ102" s="98"/>
      <c r="GA102" s="98"/>
      <c r="GB102" s="98"/>
      <c r="GC102" s="98"/>
      <c r="GD102" s="98"/>
      <c r="GE102" s="98"/>
      <c r="GF102" s="98"/>
      <c r="GG102" s="98"/>
      <c r="GH102" s="98"/>
      <c r="GI102" s="98"/>
      <c r="GJ102" s="98"/>
      <c r="GK102" s="98"/>
      <c r="GL102" s="98"/>
      <c r="GM102" s="98"/>
      <c r="GN102" s="98"/>
      <c r="GO102" s="98"/>
      <c r="GP102" s="98"/>
      <c r="GQ102" s="98"/>
      <c r="GR102" s="98"/>
      <c r="GS102" s="98"/>
      <c r="GT102" s="98"/>
      <c r="GU102" s="98"/>
      <c r="GV102" s="98"/>
      <c r="GW102" s="98"/>
      <c r="GX102" s="98"/>
      <c r="GY102" s="98"/>
      <c r="GZ102" s="98"/>
      <c r="HA102" s="98"/>
      <c r="HB102" s="98"/>
      <c r="HC102" s="98"/>
      <c r="HD102" s="98"/>
      <c r="HE102" s="98"/>
      <c r="HF102" s="98"/>
      <c r="HG102" s="98"/>
      <c r="HH102" s="98"/>
      <c r="HI102" s="98"/>
      <c r="HJ102" s="98"/>
      <c r="HK102" s="98"/>
      <c r="HL102" s="98"/>
      <c r="HM102" s="98"/>
      <c r="HN102" s="98"/>
      <c r="HO102" s="98"/>
      <c r="HP102" s="98"/>
      <c r="HQ102" s="98"/>
      <c r="HR102" s="98"/>
      <c r="HS102" s="98"/>
      <c r="HT102" s="98"/>
      <c r="HU102" s="98"/>
      <c r="HV102" s="98"/>
      <c r="HW102" s="98"/>
      <c r="HX102" s="98"/>
      <c r="HY102" s="98"/>
      <c r="HZ102" s="98"/>
      <c r="IA102" s="98"/>
      <c r="IB102" s="98"/>
      <c r="IC102" s="98"/>
      <c r="ID102" s="98"/>
      <c r="IE102" s="98"/>
      <c r="IF102" s="98"/>
      <c r="IG102" s="98"/>
      <c r="IH102" s="98"/>
      <c r="II102" s="98"/>
      <c r="IJ102" s="98"/>
      <c r="IK102" s="98"/>
      <c r="IL102" s="98"/>
      <c r="IM102" s="98"/>
      <c r="IN102" s="98"/>
      <c r="IO102" s="98"/>
      <c r="IP102" s="98"/>
      <c r="IQ102" s="98"/>
      <c r="IR102" s="98"/>
      <c r="IS102" s="98"/>
      <c r="IT102" s="98"/>
      <c r="IU102" s="98"/>
      <c r="IV102" s="98"/>
    </row>
    <row r="103" spans="1:256" s="13" customFormat="1" ht="30" customHeight="1">
      <c r="A103" s="394"/>
      <c r="C103" s="463"/>
      <c r="D103" s="463"/>
      <c r="E103" s="464"/>
      <c r="F103" s="464"/>
      <c r="G103" s="464"/>
      <c r="H103" s="464"/>
      <c r="I103" s="464"/>
      <c r="J103" s="464"/>
      <c r="K103" s="465">
        <f t="shared" si="1"/>
        <v>0</v>
      </c>
      <c r="L103" s="466"/>
      <c r="N103" s="202">
        <f t="shared" si="2"/>
        <v>53</v>
      </c>
      <c r="O103" s="202">
        <f t="shared" si="3"/>
        <v>53</v>
      </c>
      <c r="P103" s="98"/>
      <c r="Q103" s="98"/>
      <c r="R103" s="98"/>
      <c r="S103" s="93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  <c r="BS103" s="98"/>
      <c r="BT103" s="98"/>
      <c r="BU103" s="98"/>
      <c r="BV103" s="98"/>
      <c r="BW103" s="98"/>
      <c r="BX103" s="98"/>
      <c r="BY103" s="98"/>
      <c r="BZ103" s="98"/>
      <c r="CA103" s="98"/>
      <c r="CB103" s="98"/>
      <c r="CC103" s="98"/>
      <c r="CD103" s="98"/>
      <c r="CE103" s="98"/>
      <c r="CF103" s="98"/>
      <c r="CG103" s="98"/>
      <c r="CH103" s="98"/>
      <c r="CI103" s="98"/>
      <c r="CJ103" s="98"/>
      <c r="CK103" s="98"/>
      <c r="CL103" s="98"/>
      <c r="CM103" s="98"/>
      <c r="CN103" s="98"/>
      <c r="CO103" s="98"/>
      <c r="CP103" s="98"/>
      <c r="CQ103" s="98"/>
      <c r="CR103" s="98"/>
      <c r="CS103" s="98"/>
      <c r="CT103" s="98"/>
      <c r="CU103" s="98"/>
      <c r="CV103" s="98"/>
      <c r="CW103" s="98"/>
      <c r="CX103" s="98"/>
      <c r="CY103" s="98"/>
      <c r="CZ103" s="98"/>
      <c r="DA103" s="98"/>
      <c r="DB103" s="98"/>
      <c r="DC103" s="98"/>
      <c r="DD103" s="98"/>
      <c r="DE103" s="98"/>
      <c r="DF103" s="98"/>
      <c r="DG103" s="98"/>
      <c r="DH103" s="98"/>
      <c r="DI103" s="98"/>
      <c r="DJ103" s="98"/>
      <c r="DK103" s="98"/>
      <c r="DL103" s="98"/>
      <c r="DM103" s="98"/>
      <c r="DN103" s="98"/>
      <c r="DO103" s="98"/>
      <c r="DP103" s="98"/>
      <c r="DQ103" s="98"/>
      <c r="DR103" s="98"/>
      <c r="DS103" s="98"/>
      <c r="DT103" s="98"/>
      <c r="DU103" s="98"/>
      <c r="DV103" s="98"/>
      <c r="DW103" s="98"/>
      <c r="DX103" s="98"/>
      <c r="DY103" s="98"/>
      <c r="DZ103" s="98"/>
      <c r="EA103" s="98"/>
      <c r="EB103" s="98"/>
      <c r="EC103" s="98"/>
      <c r="ED103" s="98"/>
      <c r="EE103" s="98"/>
      <c r="EF103" s="98"/>
      <c r="EG103" s="98"/>
      <c r="EH103" s="98"/>
      <c r="EI103" s="98"/>
      <c r="EJ103" s="98"/>
      <c r="EK103" s="98"/>
      <c r="EL103" s="98"/>
      <c r="EM103" s="98"/>
      <c r="EN103" s="98"/>
      <c r="EO103" s="98"/>
      <c r="EP103" s="98"/>
      <c r="EQ103" s="98"/>
      <c r="ER103" s="98"/>
      <c r="ES103" s="98"/>
      <c r="ET103" s="98"/>
      <c r="EU103" s="98"/>
      <c r="EV103" s="98"/>
      <c r="EW103" s="98"/>
      <c r="EX103" s="98"/>
      <c r="EY103" s="98"/>
      <c r="EZ103" s="98"/>
      <c r="FA103" s="98"/>
      <c r="FB103" s="98"/>
      <c r="FC103" s="98"/>
      <c r="FD103" s="98"/>
      <c r="FE103" s="98"/>
      <c r="FF103" s="98"/>
      <c r="FG103" s="98"/>
      <c r="FH103" s="98"/>
      <c r="FI103" s="98"/>
      <c r="FJ103" s="98"/>
      <c r="FK103" s="98"/>
      <c r="FL103" s="98"/>
      <c r="FM103" s="98"/>
      <c r="FN103" s="98"/>
      <c r="FO103" s="98"/>
      <c r="FP103" s="98"/>
      <c r="FQ103" s="98"/>
      <c r="FR103" s="98"/>
      <c r="FS103" s="98"/>
      <c r="FT103" s="98"/>
      <c r="FU103" s="98"/>
      <c r="FV103" s="98"/>
      <c r="FW103" s="98"/>
      <c r="FX103" s="98"/>
      <c r="FY103" s="98"/>
      <c r="FZ103" s="98"/>
      <c r="GA103" s="98"/>
      <c r="GB103" s="98"/>
      <c r="GC103" s="98"/>
      <c r="GD103" s="98"/>
      <c r="GE103" s="98"/>
      <c r="GF103" s="98"/>
      <c r="GG103" s="98"/>
      <c r="GH103" s="98"/>
      <c r="GI103" s="98"/>
      <c r="GJ103" s="98"/>
      <c r="GK103" s="98"/>
      <c r="GL103" s="98"/>
      <c r="GM103" s="98"/>
      <c r="GN103" s="98"/>
      <c r="GO103" s="98"/>
      <c r="GP103" s="98"/>
      <c r="GQ103" s="98"/>
      <c r="GR103" s="98"/>
      <c r="GS103" s="98"/>
      <c r="GT103" s="98"/>
      <c r="GU103" s="98"/>
      <c r="GV103" s="98"/>
      <c r="GW103" s="98"/>
      <c r="GX103" s="98"/>
      <c r="GY103" s="98"/>
      <c r="GZ103" s="98"/>
      <c r="HA103" s="98"/>
      <c r="HB103" s="98"/>
      <c r="HC103" s="98"/>
      <c r="HD103" s="98"/>
      <c r="HE103" s="98"/>
      <c r="HF103" s="98"/>
      <c r="HG103" s="98"/>
      <c r="HH103" s="98"/>
      <c r="HI103" s="98"/>
      <c r="HJ103" s="98"/>
      <c r="HK103" s="98"/>
      <c r="HL103" s="98"/>
      <c r="HM103" s="98"/>
      <c r="HN103" s="98"/>
      <c r="HO103" s="98"/>
      <c r="HP103" s="98"/>
      <c r="HQ103" s="98"/>
      <c r="HR103" s="98"/>
      <c r="HS103" s="98"/>
      <c r="HT103" s="98"/>
      <c r="HU103" s="98"/>
      <c r="HV103" s="98"/>
      <c r="HW103" s="98"/>
      <c r="HX103" s="98"/>
      <c r="HY103" s="98"/>
      <c r="HZ103" s="98"/>
      <c r="IA103" s="98"/>
      <c r="IB103" s="98"/>
      <c r="IC103" s="98"/>
      <c r="ID103" s="98"/>
      <c r="IE103" s="98"/>
      <c r="IF103" s="98"/>
      <c r="IG103" s="98"/>
      <c r="IH103" s="98"/>
      <c r="II103" s="98"/>
      <c r="IJ103" s="98"/>
      <c r="IK103" s="98"/>
      <c r="IL103" s="98"/>
      <c r="IM103" s="98"/>
      <c r="IN103" s="98"/>
      <c r="IO103" s="98"/>
      <c r="IP103" s="98"/>
      <c r="IQ103" s="98"/>
      <c r="IR103" s="98"/>
      <c r="IS103" s="98"/>
      <c r="IT103" s="98"/>
      <c r="IU103" s="98"/>
      <c r="IV103" s="98"/>
    </row>
    <row r="104" spans="1:256" s="13" customFormat="1" ht="30" customHeight="1">
      <c r="A104" s="394"/>
      <c r="C104" s="463"/>
      <c r="D104" s="463"/>
      <c r="E104" s="464"/>
      <c r="F104" s="464"/>
      <c r="G104" s="464"/>
      <c r="H104" s="464"/>
      <c r="I104" s="464"/>
      <c r="J104" s="464"/>
      <c r="K104" s="465">
        <f t="shared" si="1"/>
        <v>0</v>
      </c>
      <c r="L104" s="466"/>
      <c r="N104" s="202">
        <f t="shared" si="2"/>
        <v>54</v>
      </c>
      <c r="O104" s="202">
        <f t="shared" si="3"/>
        <v>54</v>
      </c>
      <c r="P104" s="98"/>
      <c r="Q104" s="98"/>
      <c r="R104" s="98"/>
      <c r="S104" s="93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  <c r="BS104" s="98"/>
      <c r="BT104" s="98"/>
      <c r="BU104" s="98"/>
      <c r="BV104" s="98"/>
      <c r="BW104" s="98"/>
      <c r="BX104" s="98"/>
      <c r="BY104" s="98"/>
      <c r="BZ104" s="98"/>
      <c r="CA104" s="98"/>
      <c r="CB104" s="98"/>
      <c r="CC104" s="98"/>
      <c r="CD104" s="98"/>
      <c r="CE104" s="98"/>
      <c r="CF104" s="98"/>
      <c r="CG104" s="98"/>
      <c r="CH104" s="98"/>
      <c r="CI104" s="98"/>
      <c r="CJ104" s="98"/>
      <c r="CK104" s="98"/>
      <c r="CL104" s="98"/>
      <c r="CM104" s="98"/>
      <c r="CN104" s="98"/>
      <c r="CO104" s="98"/>
      <c r="CP104" s="98"/>
      <c r="CQ104" s="98"/>
      <c r="CR104" s="98"/>
      <c r="CS104" s="98"/>
      <c r="CT104" s="98"/>
      <c r="CU104" s="98"/>
      <c r="CV104" s="98"/>
      <c r="CW104" s="98"/>
      <c r="CX104" s="98"/>
      <c r="CY104" s="98"/>
      <c r="CZ104" s="98"/>
      <c r="DA104" s="98"/>
      <c r="DB104" s="98"/>
      <c r="DC104" s="98"/>
      <c r="DD104" s="98"/>
      <c r="DE104" s="98"/>
      <c r="DF104" s="98"/>
      <c r="DG104" s="98"/>
      <c r="DH104" s="98"/>
      <c r="DI104" s="98"/>
      <c r="DJ104" s="98"/>
      <c r="DK104" s="98"/>
      <c r="DL104" s="98"/>
      <c r="DM104" s="98"/>
      <c r="DN104" s="98"/>
      <c r="DO104" s="98"/>
      <c r="DP104" s="98"/>
      <c r="DQ104" s="98"/>
      <c r="DR104" s="98"/>
      <c r="DS104" s="98"/>
      <c r="DT104" s="98"/>
      <c r="DU104" s="98"/>
      <c r="DV104" s="98"/>
      <c r="DW104" s="98"/>
      <c r="DX104" s="98"/>
      <c r="DY104" s="98"/>
      <c r="DZ104" s="98"/>
      <c r="EA104" s="98"/>
      <c r="EB104" s="98"/>
      <c r="EC104" s="98"/>
      <c r="ED104" s="98"/>
      <c r="EE104" s="98"/>
      <c r="EF104" s="98"/>
      <c r="EG104" s="98"/>
      <c r="EH104" s="98"/>
      <c r="EI104" s="98"/>
      <c r="EJ104" s="98"/>
      <c r="EK104" s="98"/>
      <c r="EL104" s="98"/>
      <c r="EM104" s="98"/>
      <c r="EN104" s="98"/>
      <c r="EO104" s="98"/>
      <c r="EP104" s="98"/>
      <c r="EQ104" s="98"/>
      <c r="ER104" s="98"/>
      <c r="ES104" s="98"/>
      <c r="ET104" s="98"/>
      <c r="EU104" s="98"/>
      <c r="EV104" s="98"/>
      <c r="EW104" s="98"/>
      <c r="EX104" s="98"/>
      <c r="EY104" s="98"/>
      <c r="EZ104" s="98"/>
      <c r="FA104" s="98"/>
      <c r="FB104" s="98"/>
      <c r="FC104" s="98"/>
      <c r="FD104" s="98"/>
      <c r="FE104" s="98"/>
      <c r="FF104" s="98"/>
      <c r="FG104" s="98"/>
      <c r="FH104" s="98"/>
      <c r="FI104" s="98"/>
      <c r="FJ104" s="98"/>
      <c r="FK104" s="98"/>
      <c r="FL104" s="98"/>
      <c r="FM104" s="98"/>
      <c r="FN104" s="98"/>
      <c r="FO104" s="98"/>
      <c r="FP104" s="98"/>
      <c r="FQ104" s="98"/>
      <c r="FR104" s="98"/>
      <c r="FS104" s="98"/>
      <c r="FT104" s="98"/>
      <c r="FU104" s="98"/>
      <c r="FV104" s="98"/>
      <c r="FW104" s="98"/>
      <c r="FX104" s="98"/>
      <c r="FY104" s="98"/>
      <c r="FZ104" s="98"/>
      <c r="GA104" s="98"/>
      <c r="GB104" s="98"/>
      <c r="GC104" s="98"/>
      <c r="GD104" s="98"/>
      <c r="GE104" s="98"/>
      <c r="GF104" s="98"/>
      <c r="GG104" s="98"/>
      <c r="GH104" s="98"/>
      <c r="GI104" s="98"/>
      <c r="GJ104" s="98"/>
      <c r="GK104" s="98"/>
      <c r="GL104" s="98"/>
      <c r="GM104" s="98"/>
      <c r="GN104" s="98"/>
      <c r="GO104" s="98"/>
      <c r="GP104" s="98"/>
      <c r="GQ104" s="98"/>
      <c r="GR104" s="98"/>
      <c r="GS104" s="98"/>
      <c r="GT104" s="98"/>
      <c r="GU104" s="98"/>
      <c r="GV104" s="98"/>
      <c r="GW104" s="98"/>
      <c r="GX104" s="98"/>
      <c r="GY104" s="98"/>
      <c r="GZ104" s="98"/>
      <c r="HA104" s="98"/>
      <c r="HB104" s="98"/>
      <c r="HC104" s="98"/>
      <c r="HD104" s="98"/>
      <c r="HE104" s="98"/>
      <c r="HF104" s="98"/>
      <c r="HG104" s="98"/>
      <c r="HH104" s="98"/>
      <c r="HI104" s="98"/>
      <c r="HJ104" s="98"/>
      <c r="HK104" s="98"/>
      <c r="HL104" s="98"/>
      <c r="HM104" s="98"/>
      <c r="HN104" s="98"/>
      <c r="HO104" s="98"/>
      <c r="HP104" s="98"/>
      <c r="HQ104" s="98"/>
      <c r="HR104" s="98"/>
      <c r="HS104" s="98"/>
      <c r="HT104" s="98"/>
      <c r="HU104" s="98"/>
      <c r="HV104" s="98"/>
      <c r="HW104" s="98"/>
      <c r="HX104" s="98"/>
      <c r="HY104" s="98"/>
      <c r="HZ104" s="98"/>
      <c r="IA104" s="98"/>
      <c r="IB104" s="98"/>
      <c r="IC104" s="98"/>
      <c r="ID104" s="98"/>
      <c r="IE104" s="98"/>
      <c r="IF104" s="98"/>
      <c r="IG104" s="98"/>
      <c r="IH104" s="98"/>
      <c r="II104" s="98"/>
      <c r="IJ104" s="98"/>
      <c r="IK104" s="98"/>
      <c r="IL104" s="98"/>
      <c r="IM104" s="98"/>
      <c r="IN104" s="98"/>
      <c r="IO104" s="98"/>
      <c r="IP104" s="98"/>
      <c r="IQ104" s="98"/>
      <c r="IR104" s="98"/>
      <c r="IS104" s="98"/>
      <c r="IT104" s="98"/>
      <c r="IU104" s="98"/>
      <c r="IV104" s="98"/>
    </row>
    <row r="105" spans="1:256" s="13" customFormat="1" ht="30" customHeight="1">
      <c r="A105" s="394"/>
      <c r="C105" s="463"/>
      <c r="D105" s="463"/>
      <c r="E105" s="464"/>
      <c r="F105" s="464"/>
      <c r="G105" s="464"/>
      <c r="H105" s="464"/>
      <c r="I105" s="464"/>
      <c r="J105" s="464"/>
      <c r="K105" s="465">
        <f t="shared" si="1"/>
        <v>0</v>
      </c>
      <c r="L105" s="466"/>
      <c r="N105" s="202">
        <f t="shared" si="2"/>
        <v>53</v>
      </c>
      <c r="O105" s="202">
        <f t="shared" si="3"/>
        <v>53</v>
      </c>
      <c r="P105" s="98"/>
      <c r="Q105" s="98"/>
      <c r="R105" s="98"/>
      <c r="S105" s="93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98"/>
      <c r="AZ105" s="98"/>
      <c r="BA105" s="98"/>
      <c r="BB105" s="98"/>
      <c r="BC105" s="98"/>
      <c r="BD105" s="98"/>
      <c r="BE105" s="98"/>
      <c r="BF105" s="98"/>
      <c r="BG105" s="98"/>
      <c r="BH105" s="98"/>
      <c r="BI105" s="98"/>
      <c r="BJ105" s="98"/>
      <c r="BK105" s="98"/>
      <c r="BL105" s="98"/>
      <c r="BM105" s="98"/>
      <c r="BN105" s="98"/>
      <c r="BO105" s="98"/>
      <c r="BP105" s="98"/>
      <c r="BQ105" s="98"/>
      <c r="BR105" s="98"/>
      <c r="BS105" s="98"/>
      <c r="BT105" s="98"/>
      <c r="BU105" s="98"/>
      <c r="BV105" s="98"/>
      <c r="BW105" s="98"/>
      <c r="BX105" s="98"/>
      <c r="BY105" s="98"/>
      <c r="BZ105" s="98"/>
      <c r="CA105" s="98"/>
      <c r="CB105" s="98"/>
      <c r="CC105" s="98"/>
      <c r="CD105" s="98"/>
      <c r="CE105" s="98"/>
      <c r="CF105" s="98"/>
      <c r="CG105" s="98"/>
      <c r="CH105" s="98"/>
      <c r="CI105" s="98"/>
      <c r="CJ105" s="98"/>
      <c r="CK105" s="98"/>
      <c r="CL105" s="98"/>
      <c r="CM105" s="98"/>
      <c r="CN105" s="98"/>
      <c r="CO105" s="98"/>
      <c r="CP105" s="98"/>
      <c r="CQ105" s="98"/>
      <c r="CR105" s="98"/>
      <c r="CS105" s="98"/>
      <c r="CT105" s="98"/>
      <c r="CU105" s="98"/>
      <c r="CV105" s="98"/>
      <c r="CW105" s="98"/>
      <c r="CX105" s="98"/>
      <c r="CY105" s="98"/>
      <c r="CZ105" s="98"/>
      <c r="DA105" s="98"/>
      <c r="DB105" s="98"/>
      <c r="DC105" s="98"/>
      <c r="DD105" s="98"/>
      <c r="DE105" s="98"/>
      <c r="DF105" s="98"/>
      <c r="DG105" s="98"/>
      <c r="DH105" s="98"/>
      <c r="DI105" s="98"/>
      <c r="DJ105" s="98"/>
      <c r="DK105" s="98"/>
      <c r="DL105" s="98"/>
      <c r="DM105" s="98"/>
      <c r="DN105" s="98"/>
      <c r="DO105" s="98"/>
      <c r="DP105" s="98"/>
      <c r="DQ105" s="98"/>
      <c r="DR105" s="98"/>
      <c r="DS105" s="98"/>
      <c r="DT105" s="98"/>
      <c r="DU105" s="98"/>
      <c r="DV105" s="98"/>
      <c r="DW105" s="98"/>
      <c r="DX105" s="98"/>
      <c r="DY105" s="98"/>
      <c r="DZ105" s="98"/>
      <c r="EA105" s="98"/>
      <c r="EB105" s="98"/>
      <c r="EC105" s="98"/>
      <c r="ED105" s="98"/>
      <c r="EE105" s="98"/>
      <c r="EF105" s="98"/>
      <c r="EG105" s="98"/>
      <c r="EH105" s="98"/>
      <c r="EI105" s="98"/>
      <c r="EJ105" s="98"/>
      <c r="EK105" s="98"/>
      <c r="EL105" s="98"/>
      <c r="EM105" s="98"/>
      <c r="EN105" s="98"/>
      <c r="EO105" s="98"/>
      <c r="EP105" s="98"/>
      <c r="EQ105" s="98"/>
      <c r="ER105" s="98"/>
      <c r="ES105" s="98"/>
      <c r="ET105" s="98"/>
      <c r="EU105" s="98"/>
      <c r="EV105" s="98"/>
      <c r="EW105" s="98"/>
      <c r="EX105" s="98"/>
      <c r="EY105" s="98"/>
      <c r="EZ105" s="98"/>
      <c r="FA105" s="98"/>
      <c r="FB105" s="98"/>
      <c r="FC105" s="98"/>
      <c r="FD105" s="98"/>
      <c r="FE105" s="98"/>
      <c r="FF105" s="98"/>
      <c r="FG105" s="98"/>
      <c r="FH105" s="98"/>
      <c r="FI105" s="98"/>
      <c r="FJ105" s="98"/>
      <c r="FK105" s="98"/>
      <c r="FL105" s="98"/>
      <c r="FM105" s="98"/>
      <c r="FN105" s="98"/>
      <c r="FO105" s="98"/>
      <c r="FP105" s="98"/>
      <c r="FQ105" s="98"/>
      <c r="FR105" s="98"/>
      <c r="FS105" s="98"/>
      <c r="FT105" s="98"/>
      <c r="FU105" s="98"/>
      <c r="FV105" s="98"/>
      <c r="FW105" s="98"/>
      <c r="FX105" s="98"/>
      <c r="FY105" s="98"/>
      <c r="FZ105" s="98"/>
      <c r="GA105" s="98"/>
      <c r="GB105" s="98"/>
      <c r="GC105" s="98"/>
      <c r="GD105" s="98"/>
      <c r="GE105" s="98"/>
      <c r="GF105" s="98"/>
      <c r="GG105" s="98"/>
      <c r="GH105" s="98"/>
      <c r="GI105" s="98"/>
      <c r="GJ105" s="98"/>
      <c r="GK105" s="98"/>
      <c r="GL105" s="98"/>
      <c r="GM105" s="98"/>
      <c r="GN105" s="98"/>
      <c r="GO105" s="98"/>
      <c r="GP105" s="98"/>
      <c r="GQ105" s="98"/>
      <c r="GR105" s="98"/>
      <c r="GS105" s="98"/>
      <c r="GT105" s="98"/>
      <c r="GU105" s="98"/>
      <c r="GV105" s="98"/>
      <c r="GW105" s="98"/>
      <c r="GX105" s="98"/>
      <c r="GY105" s="98"/>
      <c r="GZ105" s="98"/>
      <c r="HA105" s="98"/>
      <c r="HB105" s="98"/>
      <c r="HC105" s="98"/>
      <c r="HD105" s="98"/>
      <c r="HE105" s="98"/>
      <c r="HF105" s="98"/>
      <c r="HG105" s="98"/>
      <c r="HH105" s="98"/>
      <c r="HI105" s="98"/>
      <c r="HJ105" s="98"/>
      <c r="HK105" s="98"/>
      <c r="HL105" s="98"/>
      <c r="HM105" s="98"/>
      <c r="HN105" s="98"/>
      <c r="HO105" s="98"/>
      <c r="HP105" s="98"/>
      <c r="HQ105" s="98"/>
      <c r="HR105" s="98"/>
      <c r="HS105" s="98"/>
      <c r="HT105" s="98"/>
      <c r="HU105" s="98"/>
      <c r="HV105" s="98"/>
      <c r="HW105" s="98"/>
      <c r="HX105" s="98"/>
      <c r="HY105" s="98"/>
      <c r="HZ105" s="98"/>
      <c r="IA105" s="98"/>
      <c r="IB105" s="98"/>
      <c r="IC105" s="98"/>
      <c r="ID105" s="98"/>
      <c r="IE105" s="98"/>
      <c r="IF105" s="98"/>
      <c r="IG105" s="98"/>
      <c r="IH105" s="98"/>
      <c r="II105" s="98"/>
      <c r="IJ105" s="98"/>
      <c r="IK105" s="98"/>
      <c r="IL105" s="98"/>
      <c r="IM105" s="98"/>
      <c r="IN105" s="98"/>
      <c r="IO105" s="98"/>
      <c r="IP105" s="98"/>
      <c r="IQ105" s="98"/>
      <c r="IR105" s="98"/>
      <c r="IS105" s="98"/>
      <c r="IT105" s="98"/>
      <c r="IU105" s="98"/>
      <c r="IV105" s="98"/>
    </row>
    <row r="106" spans="1:256" s="13" customFormat="1" ht="30" customHeight="1">
      <c r="A106" s="394"/>
      <c r="C106" s="463"/>
      <c r="D106" s="463"/>
      <c r="E106" s="464"/>
      <c r="F106" s="464"/>
      <c r="G106" s="464"/>
      <c r="H106" s="464"/>
      <c r="I106" s="464"/>
      <c r="J106" s="464"/>
      <c r="K106" s="465">
        <f t="shared" si="1"/>
        <v>0</v>
      </c>
      <c r="L106" s="466"/>
      <c r="N106" s="202">
        <f t="shared" si="2"/>
        <v>54</v>
      </c>
      <c r="O106" s="202">
        <f t="shared" si="3"/>
        <v>54</v>
      </c>
      <c r="P106" s="98"/>
      <c r="Q106" s="98"/>
      <c r="R106" s="98"/>
      <c r="S106" s="93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/>
      <c r="BH106" s="98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  <c r="BS106" s="98"/>
      <c r="BT106" s="98"/>
      <c r="BU106" s="98"/>
      <c r="BV106" s="98"/>
      <c r="BW106" s="98"/>
      <c r="BX106" s="98"/>
      <c r="BY106" s="98"/>
      <c r="BZ106" s="98"/>
      <c r="CA106" s="98"/>
      <c r="CB106" s="98"/>
      <c r="CC106" s="98"/>
      <c r="CD106" s="98"/>
      <c r="CE106" s="98"/>
      <c r="CF106" s="98"/>
      <c r="CG106" s="98"/>
      <c r="CH106" s="98"/>
      <c r="CI106" s="98"/>
      <c r="CJ106" s="98"/>
      <c r="CK106" s="98"/>
      <c r="CL106" s="98"/>
      <c r="CM106" s="98"/>
      <c r="CN106" s="98"/>
      <c r="CO106" s="98"/>
      <c r="CP106" s="98"/>
      <c r="CQ106" s="98"/>
      <c r="CR106" s="98"/>
      <c r="CS106" s="98"/>
      <c r="CT106" s="98"/>
      <c r="CU106" s="98"/>
      <c r="CV106" s="98"/>
      <c r="CW106" s="98"/>
      <c r="CX106" s="98"/>
      <c r="CY106" s="98"/>
      <c r="CZ106" s="98"/>
      <c r="DA106" s="98"/>
      <c r="DB106" s="98"/>
      <c r="DC106" s="98"/>
      <c r="DD106" s="98"/>
      <c r="DE106" s="98"/>
      <c r="DF106" s="98"/>
      <c r="DG106" s="98"/>
      <c r="DH106" s="98"/>
      <c r="DI106" s="98"/>
      <c r="DJ106" s="98"/>
      <c r="DK106" s="98"/>
      <c r="DL106" s="98"/>
      <c r="DM106" s="98"/>
      <c r="DN106" s="98"/>
      <c r="DO106" s="98"/>
      <c r="DP106" s="98"/>
      <c r="DQ106" s="98"/>
      <c r="DR106" s="98"/>
      <c r="DS106" s="98"/>
      <c r="DT106" s="98"/>
      <c r="DU106" s="98"/>
      <c r="DV106" s="98"/>
      <c r="DW106" s="98"/>
      <c r="DX106" s="98"/>
      <c r="DY106" s="98"/>
      <c r="DZ106" s="98"/>
      <c r="EA106" s="98"/>
      <c r="EB106" s="98"/>
      <c r="EC106" s="98"/>
      <c r="ED106" s="98"/>
      <c r="EE106" s="98"/>
      <c r="EF106" s="98"/>
      <c r="EG106" s="98"/>
      <c r="EH106" s="98"/>
      <c r="EI106" s="98"/>
      <c r="EJ106" s="98"/>
      <c r="EK106" s="98"/>
      <c r="EL106" s="98"/>
      <c r="EM106" s="98"/>
      <c r="EN106" s="98"/>
      <c r="EO106" s="98"/>
      <c r="EP106" s="98"/>
      <c r="EQ106" s="98"/>
      <c r="ER106" s="98"/>
      <c r="ES106" s="98"/>
      <c r="ET106" s="98"/>
      <c r="EU106" s="98"/>
      <c r="EV106" s="98"/>
      <c r="EW106" s="98"/>
      <c r="EX106" s="98"/>
      <c r="EY106" s="98"/>
      <c r="EZ106" s="98"/>
      <c r="FA106" s="98"/>
      <c r="FB106" s="98"/>
      <c r="FC106" s="98"/>
      <c r="FD106" s="98"/>
      <c r="FE106" s="98"/>
      <c r="FF106" s="98"/>
      <c r="FG106" s="98"/>
      <c r="FH106" s="98"/>
      <c r="FI106" s="98"/>
      <c r="FJ106" s="98"/>
      <c r="FK106" s="98"/>
      <c r="FL106" s="98"/>
      <c r="FM106" s="98"/>
      <c r="FN106" s="98"/>
      <c r="FO106" s="98"/>
      <c r="FP106" s="98"/>
      <c r="FQ106" s="98"/>
      <c r="FR106" s="98"/>
      <c r="FS106" s="98"/>
      <c r="FT106" s="98"/>
      <c r="FU106" s="98"/>
      <c r="FV106" s="98"/>
      <c r="FW106" s="98"/>
      <c r="FX106" s="98"/>
      <c r="FY106" s="98"/>
      <c r="FZ106" s="98"/>
      <c r="GA106" s="98"/>
      <c r="GB106" s="98"/>
      <c r="GC106" s="98"/>
      <c r="GD106" s="98"/>
      <c r="GE106" s="98"/>
      <c r="GF106" s="98"/>
      <c r="GG106" s="98"/>
      <c r="GH106" s="98"/>
      <c r="GI106" s="98"/>
      <c r="GJ106" s="98"/>
      <c r="GK106" s="98"/>
      <c r="GL106" s="98"/>
      <c r="GM106" s="98"/>
      <c r="GN106" s="98"/>
      <c r="GO106" s="98"/>
      <c r="GP106" s="98"/>
      <c r="GQ106" s="98"/>
      <c r="GR106" s="98"/>
      <c r="GS106" s="98"/>
      <c r="GT106" s="98"/>
      <c r="GU106" s="98"/>
      <c r="GV106" s="98"/>
      <c r="GW106" s="98"/>
      <c r="GX106" s="98"/>
      <c r="GY106" s="98"/>
      <c r="GZ106" s="98"/>
      <c r="HA106" s="98"/>
      <c r="HB106" s="98"/>
      <c r="HC106" s="98"/>
      <c r="HD106" s="98"/>
      <c r="HE106" s="98"/>
      <c r="HF106" s="98"/>
      <c r="HG106" s="98"/>
      <c r="HH106" s="98"/>
      <c r="HI106" s="98"/>
      <c r="HJ106" s="98"/>
      <c r="HK106" s="98"/>
      <c r="HL106" s="98"/>
      <c r="HM106" s="98"/>
      <c r="HN106" s="98"/>
      <c r="HO106" s="98"/>
      <c r="HP106" s="98"/>
      <c r="HQ106" s="98"/>
      <c r="HR106" s="98"/>
      <c r="HS106" s="98"/>
      <c r="HT106" s="98"/>
      <c r="HU106" s="98"/>
      <c r="HV106" s="98"/>
      <c r="HW106" s="98"/>
      <c r="HX106" s="98"/>
      <c r="HY106" s="98"/>
      <c r="HZ106" s="98"/>
      <c r="IA106" s="98"/>
      <c r="IB106" s="98"/>
      <c r="IC106" s="98"/>
      <c r="ID106" s="98"/>
      <c r="IE106" s="98"/>
      <c r="IF106" s="98"/>
      <c r="IG106" s="98"/>
      <c r="IH106" s="98"/>
      <c r="II106" s="98"/>
      <c r="IJ106" s="98"/>
      <c r="IK106" s="98"/>
      <c r="IL106" s="98"/>
      <c r="IM106" s="98"/>
      <c r="IN106" s="98"/>
      <c r="IO106" s="98"/>
      <c r="IP106" s="98"/>
      <c r="IQ106" s="98"/>
      <c r="IR106" s="98"/>
      <c r="IS106" s="98"/>
      <c r="IT106" s="98"/>
      <c r="IU106" s="98"/>
      <c r="IV106" s="98"/>
    </row>
    <row r="107" spans="1:256" s="13" customFormat="1" ht="30" customHeight="1">
      <c r="A107" s="394"/>
      <c r="C107" s="463"/>
      <c r="D107" s="463"/>
      <c r="E107" s="464"/>
      <c r="F107" s="464"/>
      <c r="G107" s="464"/>
      <c r="H107" s="464"/>
      <c r="I107" s="464"/>
      <c r="J107" s="464"/>
      <c r="K107" s="465">
        <f t="shared" si="1"/>
        <v>0</v>
      </c>
      <c r="L107" s="466"/>
      <c r="N107" s="202">
        <f t="shared" si="2"/>
        <v>55</v>
      </c>
      <c r="O107" s="202">
        <f t="shared" si="3"/>
        <v>55</v>
      </c>
      <c r="P107" s="98"/>
      <c r="Q107" s="98"/>
      <c r="R107" s="98"/>
      <c r="S107" s="93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/>
      <c r="BE107" s="98"/>
      <c r="BF107" s="98"/>
      <c r="BG107" s="98"/>
      <c r="BH107" s="98"/>
      <c r="BI107" s="98"/>
      <c r="BJ107" s="98"/>
      <c r="BK107" s="98"/>
      <c r="BL107" s="98"/>
      <c r="BM107" s="98"/>
      <c r="BN107" s="98"/>
      <c r="BO107" s="98"/>
      <c r="BP107" s="98"/>
      <c r="BQ107" s="98"/>
      <c r="BR107" s="98"/>
      <c r="BS107" s="98"/>
      <c r="BT107" s="98"/>
      <c r="BU107" s="98"/>
      <c r="BV107" s="98"/>
      <c r="BW107" s="98"/>
      <c r="BX107" s="98"/>
      <c r="BY107" s="98"/>
      <c r="BZ107" s="98"/>
      <c r="CA107" s="98"/>
      <c r="CB107" s="98"/>
      <c r="CC107" s="98"/>
      <c r="CD107" s="98"/>
      <c r="CE107" s="98"/>
      <c r="CF107" s="98"/>
      <c r="CG107" s="98"/>
      <c r="CH107" s="98"/>
      <c r="CI107" s="98"/>
      <c r="CJ107" s="98"/>
      <c r="CK107" s="98"/>
      <c r="CL107" s="98"/>
      <c r="CM107" s="98"/>
      <c r="CN107" s="98"/>
      <c r="CO107" s="98"/>
      <c r="CP107" s="98"/>
      <c r="CQ107" s="98"/>
      <c r="CR107" s="98"/>
      <c r="CS107" s="98"/>
      <c r="CT107" s="98"/>
      <c r="CU107" s="98"/>
      <c r="CV107" s="98"/>
      <c r="CW107" s="98"/>
      <c r="CX107" s="98"/>
      <c r="CY107" s="98"/>
      <c r="CZ107" s="98"/>
      <c r="DA107" s="98"/>
      <c r="DB107" s="98"/>
      <c r="DC107" s="98"/>
      <c r="DD107" s="98"/>
      <c r="DE107" s="98"/>
      <c r="DF107" s="98"/>
      <c r="DG107" s="98"/>
      <c r="DH107" s="98"/>
      <c r="DI107" s="98"/>
      <c r="DJ107" s="98"/>
      <c r="DK107" s="98"/>
      <c r="DL107" s="98"/>
      <c r="DM107" s="98"/>
      <c r="DN107" s="98"/>
      <c r="DO107" s="98"/>
      <c r="DP107" s="98"/>
      <c r="DQ107" s="98"/>
      <c r="DR107" s="98"/>
      <c r="DS107" s="98"/>
      <c r="DT107" s="98"/>
      <c r="DU107" s="98"/>
      <c r="DV107" s="98"/>
      <c r="DW107" s="98"/>
      <c r="DX107" s="98"/>
      <c r="DY107" s="98"/>
      <c r="DZ107" s="98"/>
      <c r="EA107" s="98"/>
      <c r="EB107" s="98"/>
      <c r="EC107" s="98"/>
      <c r="ED107" s="98"/>
      <c r="EE107" s="98"/>
      <c r="EF107" s="98"/>
      <c r="EG107" s="98"/>
      <c r="EH107" s="98"/>
      <c r="EI107" s="98"/>
      <c r="EJ107" s="98"/>
      <c r="EK107" s="98"/>
      <c r="EL107" s="98"/>
      <c r="EM107" s="98"/>
      <c r="EN107" s="98"/>
      <c r="EO107" s="98"/>
      <c r="EP107" s="98"/>
      <c r="EQ107" s="98"/>
      <c r="ER107" s="98"/>
      <c r="ES107" s="98"/>
      <c r="ET107" s="98"/>
      <c r="EU107" s="98"/>
      <c r="EV107" s="98"/>
      <c r="EW107" s="98"/>
      <c r="EX107" s="98"/>
      <c r="EY107" s="98"/>
      <c r="EZ107" s="98"/>
      <c r="FA107" s="98"/>
      <c r="FB107" s="98"/>
      <c r="FC107" s="98"/>
      <c r="FD107" s="98"/>
      <c r="FE107" s="98"/>
      <c r="FF107" s="98"/>
      <c r="FG107" s="98"/>
      <c r="FH107" s="98"/>
      <c r="FI107" s="98"/>
      <c r="FJ107" s="98"/>
      <c r="FK107" s="98"/>
      <c r="FL107" s="98"/>
      <c r="FM107" s="98"/>
      <c r="FN107" s="98"/>
      <c r="FO107" s="98"/>
      <c r="FP107" s="98"/>
      <c r="FQ107" s="98"/>
      <c r="FR107" s="98"/>
      <c r="FS107" s="98"/>
      <c r="FT107" s="98"/>
      <c r="FU107" s="98"/>
      <c r="FV107" s="98"/>
      <c r="FW107" s="98"/>
      <c r="FX107" s="98"/>
      <c r="FY107" s="98"/>
      <c r="FZ107" s="98"/>
      <c r="GA107" s="98"/>
      <c r="GB107" s="98"/>
      <c r="GC107" s="98"/>
      <c r="GD107" s="98"/>
      <c r="GE107" s="98"/>
      <c r="GF107" s="98"/>
      <c r="GG107" s="98"/>
      <c r="GH107" s="98"/>
      <c r="GI107" s="98"/>
      <c r="GJ107" s="98"/>
      <c r="GK107" s="98"/>
      <c r="GL107" s="98"/>
      <c r="GM107" s="98"/>
      <c r="GN107" s="98"/>
      <c r="GO107" s="98"/>
      <c r="GP107" s="98"/>
      <c r="GQ107" s="98"/>
      <c r="GR107" s="98"/>
      <c r="GS107" s="98"/>
      <c r="GT107" s="98"/>
      <c r="GU107" s="98"/>
      <c r="GV107" s="98"/>
      <c r="GW107" s="98"/>
      <c r="GX107" s="98"/>
      <c r="GY107" s="98"/>
      <c r="GZ107" s="98"/>
      <c r="HA107" s="98"/>
      <c r="HB107" s="98"/>
      <c r="HC107" s="98"/>
      <c r="HD107" s="98"/>
      <c r="HE107" s="98"/>
      <c r="HF107" s="98"/>
      <c r="HG107" s="98"/>
      <c r="HH107" s="98"/>
      <c r="HI107" s="98"/>
      <c r="HJ107" s="98"/>
      <c r="HK107" s="98"/>
      <c r="HL107" s="98"/>
      <c r="HM107" s="98"/>
      <c r="HN107" s="98"/>
      <c r="HO107" s="98"/>
      <c r="HP107" s="98"/>
      <c r="HQ107" s="98"/>
      <c r="HR107" s="98"/>
      <c r="HS107" s="98"/>
      <c r="HT107" s="98"/>
      <c r="HU107" s="98"/>
      <c r="HV107" s="98"/>
      <c r="HW107" s="98"/>
      <c r="HX107" s="98"/>
      <c r="HY107" s="98"/>
      <c r="HZ107" s="98"/>
      <c r="IA107" s="98"/>
      <c r="IB107" s="98"/>
      <c r="IC107" s="98"/>
      <c r="ID107" s="98"/>
      <c r="IE107" s="98"/>
      <c r="IF107" s="98"/>
      <c r="IG107" s="98"/>
      <c r="IH107" s="98"/>
      <c r="II107" s="98"/>
      <c r="IJ107" s="98"/>
      <c r="IK107" s="98"/>
      <c r="IL107" s="98"/>
      <c r="IM107" s="98"/>
      <c r="IN107" s="98"/>
      <c r="IO107" s="98"/>
      <c r="IP107" s="98"/>
      <c r="IQ107" s="98"/>
      <c r="IR107" s="98"/>
      <c r="IS107" s="98"/>
      <c r="IT107" s="98"/>
      <c r="IU107" s="98"/>
      <c r="IV107" s="98"/>
    </row>
    <row r="108" spans="1:256" s="13" customFormat="1" ht="30" customHeight="1">
      <c r="A108" s="394"/>
      <c r="C108" s="463"/>
      <c r="D108" s="463"/>
      <c r="E108" s="464"/>
      <c r="F108" s="464"/>
      <c r="G108" s="464"/>
      <c r="H108" s="464"/>
      <c r="I108" s="464"/>
      <c r="J108" s="464"/>
      <c r="K108" s="465">
        <f t="shared" si="1"/>
        <v>0</v>
      </c>
      <c r="L108" s="466"/>
      <c r="N108" s="202">
        <f t="shared" si="2"/>
        <v>56</v>
      </c>
      <c r="O108" s="202">
        <f t="shared" si="3"/>
        <v>56</v>
      </c>
      <c r="P108" s="98"/>
      <c r="Q108" s="98"/>
      <c r="R108" s="98"/>
      <c r="S108" s="93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  <c r="BS108" s="98"/>
      <c r="BT108" s="98"/>
      <c r="BU108" s="98"/>
      <c r="BV108" s="98"/>
      <c r="BW108" s="98"/>
      <c r="BX108" s="98"/>
      <c r="BY108" s="98"/>
      <c r="BZ108" s="98"/>
      <c r="CA108" s="98"/>
      <c r="CB108" s="98"/>
      <c r="CC108" s="98"/>
      <c r="CD108" s="98"/>
      <c r="CE108" s="98"/>
      <c r="CF108" s="98"/>
      <c r="CG108" s="98"/>
      <c r="CH108" s="98"/>
      <c r="CI108" s="98"/>
      <c r="CJ108" s="98"/>
      <c r="CK108" s="98"/>
      <c r="CL108" s="98"/>
      <c r="CM108" s="98"/>
      <c r="CN108" s="98"/>
      <c r="CO108" s="98"/>
      <c r="CP108" s="98"/>
      <c r="CQ108" s="98"/>
      <c r="CR108" s="98"/>
      <c r="CS108" s="98"/>
      <c r="CT108" s="98"/>
      <c r="CU108" s="98"/>
      <c r="CV108" s="98"/>
      <c r="CW108" s="98"/>
      <c r="CX108" s="98"/>
      <c r="CY108" s="98"/>
      <c r="CZ108" s="98"/>
      <c r="DA108" s="98"/>
      <c r="DB108" s="98"/>
      <c r="DC108" s="98"/>
      <c r="DD108" s="98"/>
      <c r="DE108" s="98"/>
      <c r="DF108" s="98"/>
      <c r="DG108" s="98"/>
      <c r="DH108" s="98"/>
      <c r="DI108" s="98"/>
      <c r="DJ108" s="98"/>
      <c r="DK108" s="98"/>
      <c r="DL108" s="98"/>
      <c r="DM108" s="98"/>
      <c r="DN108" s="98"/>
      <c r="DO108" s="98"/>
      <c r="DP108" s="98"/>
      <c r="DQ108" s="98"/>
      <c r="DR108" s="98"/>
      <c r="DS108" s="98"/>
      <c r="DT108" s="98"/>
      <c r="DU108" s="98"/>
      <c r="DV108" s="98"/>
      <c r="DW108" s="98"/>
      <c r="DX108" s="98"/>
      <c r="DY108" s="98"/>
      <c r="DZ108" s="98"/>
      <c r="EA108" s="98"/>
      <c r="EB108" s="98"/>
      <c r="EC108" s="98"/>
      <c r="ED108" s="98"/>
      <c r="EE108" s="98"/>
      <c r="EF108" s="98"/>
      <c r="EG108" s="98"/>
      <c r="EH108" s="98"/>
      <c r="EI108" s="98"/>
      <c r="EJ108" s="98"/>
      <c r="EK108" s="98"/>
      <c r="EL108" s="98"/>
      <c r="EM108" s="98"/>
      <c r="EN108" s="98"/>
      <c r="EO108" s="98"/>
      <c r="EP108" s="98"/>
      <c r="EQ108" s="98"/>
      <c r="ER108" s="98"/>
      <c r="ES108" s="98"/>
      <c r="ET108" s="98"/>
      <c r="EU108" s="98"/>
      <c r="EV108" s="98"/>
      <c r="EW108" s="98"/>
      <c r="EX108" s="98"/>
      <c r="EY108" s="98"/>
      <c r="EZ108" s="98"/>
      <c r="FA108" s="98"/>
      <c r="FB108" s="98"/>
      <c r="FC108" s="98"/>
      <c r="FD108" s="98"/>
      <c r="FE108" s="98"/>
      <c r="FF108" s="98"/>
      <c r="FG108" s="98"/>
      <c r="FH108" s="98"/>
      <c r="FI108" s="98"/>
      <c r="FJ108" s="98"/>
      <c r="FK108" s="98"/>
      <c r="FL108" s="98"/>
      <c r="FM108" s="98"/>
      <c r="FN108" s="98"/>
      <c r="FO108" s="98"/>
      <c r="FP108" s="98"/>
      <c r="FQ108" s="98"/>
      <c r="FR108" s="98"/>
      <c r="FS108" s="98"/>
      <c r="FT108" s="98"/>
      <c r="FU108" s="98"/>
      <c r="FV108" s="98"/>
      <c r="FW108" s="98"/>
      <c r="FX108" s="98"/>
      <c r="FY108" s="98"/>
      <c r="FZ108" s="98"/>
      <c r="GA108" s="98"/>
      <c r="GB108" s="98"/>
      <c r="GC108" s="98"/>
      <c r="GD108" s="98"/>
      <c r="GE108" s="98"/>
      <c r="GF108" s="98"/>
      <c r="GG108" s="98"/>
      <c r="GH108" s="98"/>
      <c r="GI108" s="98"/>
      <c r="GJ108" s="98"/>
      <c r="GK108" s="98"/>
      <c r="GL108" s="98"/>
      <c r="GM108" s="98"/>
      <c r="GN108" s="98"/>
      <c r="GO108" s="98"/>
      <c r="GP108" s="98"/>
      <c r="GQ108" s="98"/>
      <c r="GR108" s="98"/>
      <c r="GS108" s="98"/>
      <c r="GT108" s="98"/>
      <c r="GU108" s="98"/>
      <c r="GV108" s="98"/>
      <c r="GW108" s="98"/>
      <c r="GX108" s="98"/>
      <c r="GY108" s="98"/>
      <c r="GZ108" s="98"/>
      <c r="HA108" s="98"/>
      <c r="HB108" s="98"/>
      <c r="HC108" s="98"/>
      <c r="HD108" s="98"/>
      <c r="HE108" s="98"/>
      <c r="HF108" s="98"/>
      <c r="HG108" s="98"/>
      <c r="HH108" s="98"/>
      <c r="HI108" s="98"/>
      <c r="HJ108" s="98"/>
      <c r="HK108" s="98"/>
      <c r="HL108" s="98"/>
      <c r="HM108" s="98"/>
      <c r="HN108" s="98"/>
      <c r="HO108" s="98"/>
      <c r="HP108" s="98"/>
      <c r="HQ108" s="98"/>
      <c r="HR108" s="98"/>
      <c r="HS108" s="98"/>
      <c r="HT108" s="98"/>
      <c r="HU108" s="98"/>
      <c r="HV108" s="98"/>
      <c r="HW108" s="98"/>
      <c r="HX108" s="98"/>
      <c r="HY108" s="98"/>
      <c r="HZ108" s="98"/>
      <c r="IA108" s="98"/>
      <c r="IB108" s="98"/>
      <c r="IC108" s="98"/>
      <c r="ID108" s="98"/>
      <c r="IE108" s="98"/>
      <c r="IF108" s="98"/>
      <c r="IG108" s="98"/>
      <c r="IH108" s="98"/>
      <c r="II108" s="98"/>
      <c r="IJ108" s="98"/>
      <c r="IK108" s="98"/>
      <c r="IL108" s="98"/>
      <c r="IM108" s="98"/>
      <c r="IN108" s="98"/>
      <c r="IO108" s="98"/>
      <c r="IP108" s="98"/>
      <c r="IQ108" s="98"/>
      <c r="IR108" s="98"/>
      <c r="IS108" s="98"/>
      <c r="IT108" s="98"/>
      <c r="IU108" s="98"/>
      <c r="IV108" s="98"/>
    </row>
    <row r="109" spans="1:256" s="13" customFormat="1" ht="30" customHeight="1">
      <c r="A109" s="394"/>
      <c r="C109" s="463"/>
      <c r="D109" s="463"/>
      <c r="E109" s="464"/>
      <c r="F109" s="464"/>
      <c r="G109" s="464"/>
      <c r="H109" s="464"/>
      <c r="I109" s="464"/>
      <c r="J109" s="464"/>
      <c r="K109" s="465">
        <f t="shared" si="1"/>
        <v>0</v>
      </c>
      <c r="L109" s="466"/>
      <c r="N109" s="202">
        <f t="shared" si="2"/>
        <v>57</v>
      </c>
      <c r="O109" s="202">
        <f t="shared" si="3"/>
        <v>57</v>
      </c>
      <c r="P109" s="98"/>
      <c r="Q109" s="98"/>
      <c r="R109" s="98"/>
      <c r="S109" s="93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  <c r="BS109" s="98"/>
      <c r="BT109" s="98"/>
      <c r="BU109" s="98"/>
      <c r="BV109" s="98"/>
      <c r="BW109" s="98"/>
      <c r="BX109" s="98"/>
      <c r="BY109" s="98"/>
      <c r="BZ109" s="98"/>
      <c r="CA109" s="98"/>
      <c r="CB109" s="98"/>
      <c r="CC109" s="98"/>
      <c r="CD109" s="98"/>
      <c r="CE109" s="98"/>
      <c r="CF109" s="98"/>
      <c r="CG109" s="98"/>
      <c r="CH109" s="98"/>
      <c r="CI109" s="98"/>
      <c r="CJ109" s="98"/>
      <c r="CK109" s="98"/>
      <c r="CL109" s="98"/>
      <c r="CM109" s="98"/>
      <c r="CN109" s="98"/>
      <c r="CO109" s="98"/>
      <c r="CP109" s="98"/>
      <c r="CQ109" s="98"/>
      <c r="CR109" s="98"/>
      <c r="CS109" s="98"/>
      <c r="CT109" s="98"/>
      <c r="CU109" s="98"/>
      <c r="CV109" s="98"/>
      <c r="CW109" s="98"/>
      <c r="CX109" s="98"/>
      <c r="CY109" s="98"/>
      <c r="CZ109" s="98"/>
      <c r="DA109" s="98"/>
      <c r="DB109" s="98"/>
      <c r="DC109" s="98"/>
      <c r="DD109" s="98"/>
      <c r="DE109" s="98"/>
      <c r="DF109" s="98"/>
      <c r="DG109" s="98"/>
      <c r="DH109" s="98"/>
      <c r="DI109" s="98"/>
      <c r="DJ109" s="98"/>
      <c r="DK109" s="98"/>
      <c r="DL109" s="98"/>
      <c r="DM109" s="98"/>
      <c r="DN109" s="98"/>
      <c r="DO109" s="98"/>
      <c r="DP109" s="98"/>
      <c r="DQ109" s="98"/>
      <c r="DR109" s="98"/>
      <c r="DS109" s="98"/>
      <c r="DT109" s="98"/>
      <c r="DU109" s="98"/>
      <c r="DV109" s="98"/>
      <c r="DW109" s="98"/>
      <c r="DX109" s="98"/>
      <c r="DY109" s="98"/>
      <c r="DZ109" s="98"/>
      <c r="EA109" s="98"/>
      <c r="EB109" s="98"/>
      <c r="EC109" s="98"/>
      <c r="ED109" s="98"/>
      <c r="EE109" s="98"/>
      <c r="EF109" s="98"/>
      <c r="EG109" s="98"/>
      <c r="EH109" s="98"/>
      <c r="EI109" s="98"/>
      <c r="EJ109" s="98"/>
      <c r="EK109" s="98"/>
      <c r="EL109" s="98"/>
      <c r="EM109" s="98"/>
      <c r="EN109" s="98"/>
      <c r="EO109" s="98"/>
      <c r="EP109" s="98"/>
      <c r="EQ109" s="98"/>
      <c r="ER109" s="98"/>
      <c r="ES109" s="98"/>
      <c r="ET109" s="98"/>
      <c r="EU109" s="98"/>
      <c r="EV109" s="98"/>
      <c r="EW109" s="98"/>
      <c r="EX109" s="98"/>
      <c r="EY109" s="98"/>
      <c r="EZ109" s="98"/>
      <c r="FA109" s="98"/>
      <c r="FB109" s="98"/>
      <c r="FC109" s="98"/>
      <c r="FD109" s="98"/>
      <c r="FE109" s="98"/>
      <c r="FF109" s="98"/>
      <c r="FG109" s="98"/>
      <c r="FH109" s="98"/>
      <c r="FI109" s="98"/>
      <c r="FJ109" s="98"/>
      <c r="FK109" s="98"/>
      <c r="FL109" s="98"/>
      <c r="FM109" s="98"/>
      <c r="FN109" s="98"/>
      <c r="FO109" s="98"/>
      <c r="FP109" s="98"/>
      <c r="FQ109" s="98"/>
      <c r="FR109" s="98"/>
      <c r="FS109" s="98"/>
      <c r="FT109" s="98"/>
      <c r="FU109" s="98"/>
      <c r="FV109" s="98"/>
      <c r="FW109" s="98"/>
      <c r="FX109" s="98"/>
      <c r="FY109" s="98"/>
      <c r="FZ109" s="98"/>
      <c r="GA109" s="98"/>
      <c r="GB109" s="98"/>
      <c r="GC109" s="98"/>
      <c r="GD109" s="98"/>
      <c r="GE109" s="98"/>
      <c r="GF109" s="98"/>
      <c r="GG109" s="98"/>
      <c r="GH109" s="98"/>
      <c r="GI109" s="98"/>
      <c r="GJ109" s="98"/>
      <c r="GK109" s="98"/>
      <c r="GL109" s="98"/>
      <c r="GM109" s="98"/>
      <c r="GN109" s="98"/>
      <c r="GO109" s="98"/>
      <c r="GP109" s="98"/>
      <c r="GQ109" s="98"/>
      <c r="GR109" s="98"/>
      <c r="GS109" s="98"/>
      <c r="GT109" s="98"/>
      <c r="GU109" s="98"/>
      <c r="GV109" s="98"/>
      <c r="GW109" s="98"/>
      <c r="GX109" s="98"/>
      <c r="GY109" s="98"/>
      <c r="GZ109" s="98"/>
      <c r="HA109" s="98"/>
      <c r="HB109" s="98"/>
      <c r="HC109" s="98"/>
      <c r="HD109" s="98"/>
      <c r="HE109" s="98"/>
      <c r="HF109" s="98"/>
      <c r="HG109" s="98"/>
      <c r="HH109" s="98"/>
      <c r="HI109" s="98"/>
      <c r="HJ109" s="98"/>
      <c r="HK109" s="98"/>
      <c r="HL109" s="98"/>
      <c r="HM109" s="98"/>
      <c r="HN109" s="98"/>
      <c r="HO109" s="98"/>
      <c r="HP109" s="98"/>
      <c r="HQ109" s="98"/>
      <c r="HR109" s="98"/>
      <c r="HS109" s="98"/>
      <c r="HT109" s="98"/>
      <c r="HU109" s="98"/>
      <c r="HV109" s="98"/>
      <c r="HW109" s="98"/>
      <c r="HX109" s="98"/>
      <c r="HY109" s="98"/>
      <c r="HZ109" s="98"/>
      <c r="IA109" s="98"/>
      <c r="IB109" s="98"/>
      <c r="IC109" s="98"/>
      <c r="ID109" s="98"/>
      <c r="IE109" s="98"/>
      <c r="IF109" s="98"/>
      <c r="IG109" s="98"/>
      <c r="IH109" s="98"/>
      <c r="II109" s="98"/>
      <c r="IJ109" s="98"/>
      <c r="IK109" s="98"/>
      <c r="IL109" s="98"/>
      <c r="IM109" s="98"/>
      <c r="IN109" s="98"/>
      <c r="IO109" s="98"/>
      <c r="IP109" s="98"/>
      <c r="IQ109" s="98"/>
      <c r="IR109" s="98"/>
      <c r="IS109" s="98"/>
      <c r="IT109" s="98"/>
      <c r="IU109" s="98"/>
      <c r="IV109" s="98"/>
    </row>
    <row r="110" spans="1:256" s="13" customFormat="1" ht="30" customHeight="1">
      <c r="A110" s="394"/>
      <c r="C110" s="463"/>
      <c r="D110" s="463"/>
      <c r="E110" s="464"/>
      <c r="F110" s="464"/>
      <c r="G110" s="464"/>
      <c r="H110" s="464"/>
      <c r="I110" s="464"/>
      <c r="J110" s="464"/>
      <c r="K110" s="465">
        <f t="shared" si="1"/>
        <v>0</v>
      </c>
      <c r="L110" s="466"/>
      <c r="N110" s="202">
        <f t="shared" si="2"/>
        <v>58</v>
      </c>
      <c r="O110" s="202">
        <f t="shared" si="3"/>
        <v>58</v>
      </c>
      <c r="P110" s="98"/>
      <c r="Q110" s="98"/>
      <c r="R110" s="98"/>
      <c r="S110" s="93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  <c r="BO110" s="98"/>
      <c r="BP110" s="98"/>
      <c r="BQ110" s="98"/>
      <c r="BR110" s="98"/>
      <c r="BS110" s="98"/>
      <c r="BT110" s="98"/>
      <c r="BU110" s="98"/>
      <c r="BV110" s="98"/>
      <c r="BW110" s="98"/>
      <c r="BX110" s="98"/>
      <c r="BY110" s="98"/>
      <c r="BZ110" s="98"/>
      <c r="CA110" s="98"/>
      <c r="CB110" s="98"/>
      <c r="CC110" s="98"/>
      <c r="CD110" s="98"/>
      <c r="CE110" s="98"/>
      <c r="CF110" s="98"/>
      <c r="CG110" s="98"/>
      <c r="CH110" s="98"/>
      <c r="CI110" s="98"/>
      <c r="CJ110" s="98"/>
      <c r="CK110" s="98"/>
      <c r="CL110" s="98"/>
      <c r="CM110" s="98"/>
      <c r="CN110" s="98"/>
      <c r="CO110" s="98"/>
      <c r="CP110" s="98"/>
      <c r="CQ110" s="98"/>
      <c r="CR110" s="98"/>
      <c r="CS110" s="98"/>
      <c r="CT110" s="98"/>
      <c r="CU110" s="98"/>
      <c r="CV110" s="98"/>
      <c r="CW110" s="98"/>
      <c r="CX110" s="98"/>
      <c r="CY110" s="98"/>
      <c r="CZ110" s="98"/>
      <c r="DA110" s="98"/>
      <c r="DB110" s="98"/>
      <c r="DC110" s="98"/>
      <c r="DD110" s="98"/>
      <c r="DE110" s="98"/>
      <c r="DF110" s="98"/>
      <c r="DG110" s="98"/>
      <c r="DH110" s="98"/>
      <c r="DI110" s="98"/>
      <c r="DJ110" s="98"/>
      <c r="DK110" s="98"/>
      <c r="DL110" s="98"/>
      <c r="DM110" s="98"/>
      <c r="DN110" s="98"/>
      <c r="DO110" s="98"/>
      <c r="DP110" s="98"/>
      <c r="DQ110" s="98"/>
      <c r="DR110" s="98"/>
      <c r="DS110" s="98"/>
      <c r="DT110" s="98"/>
      <c r="DU110" s="98"/>
      <c r="DV110" s="98"/>
      <c r="DW110" s="98"/>
      <c r="DX110" s="98"/>
      <c r="DY110" s="98"/>
      <c r="DZ110" s="98"/>
      <c r="EA110" s="98"/>
      <c r="EB110" s="98"/>
      <c r="EC110" s="98"/>
      <c r="ED110" s="98"/>
      <c r="EE110" s="98"/>
      <c r="EF110" s="98"/>
      <c r="EG110" s="98"/>
      <c r="EH110" s="98"/>
      <c r="EI110" s="98"/>
      <c r="EJ110" s="98"/>
      <c r="EK110" s="98"/>
      <c r="EL110" s="98"/>
      <c r="EM110" s="98"/>
      <c r="EN110" s="98"/>
      <c r="EO110" s="98"/>
      <c r="EP110" s="98"/>
      <c r="EQ110" s="98"/>
      <c r="ER110" s="98"/>
      <c r="ES110" s="98"/>
      <c r="ET110" s="98"/>
      <c r="EU110" s="98"/>
      <c r="EV110" s="98"/>
      <c r="EW110" s="98"/>
      <c r="EX110" s="98"/>
      <c r="EY110" s="98"/>
      <c r="EZ110" s="98"/>
      <c r="FA110" s="98"/>
      <c r="FB110" s="98"/>
      <c r="FC110" s="98"/>
      <c r="FD110" s="98"/>
      <c r="FE110" s="98"/>
      <c r="FF110" s="98"/>
      <c r="FG110" s="98"/>
      <c r="FH110" s="98"/>
      <c r="FI110" s="98"/>
      <c r="FJ110" s="98"/>
      <c r="FK110" s="98"/>
      <c r="FL110" s="98"/>
      <c r="FM110" s="98"/>
      <c r="FN110" s="98"/>
      <c r="FO110" s="98"/>
      <c r="FP110" s="98"/>
      <c r="FQ110" s="98"/>
      <c r="FR110" s="98"/>
      <c r="FS110" s="98"/>
      <c r="FT110" s="98"/>
      <c r="FU110" s="98"/>
      <c r="FV110" s="98"/>
      <c r="FW110" s="98"/>
      <c r="FX110" s="98"/>
      <c r="FY110" s="98"/>
      <c r="FZ110" s="98"/>
      <c r="GA110" s="98"/>
      <c r="GB110" s="98"/>
      <c r="GC110" s="98"/>
      <c r="GD110" s="98"/>
      <c r="GE110" s="98"/>
      <c r="GF110" s="98"/>
      <c r="GG110" s="98"/>
      <c r="GH110" s="98"/>
      <c r="GI110" s="98"/>
      <c r="GJ110" s="98"/>
      <c r="GK110" s="98"/>
      <c r="GL110" s="98"/>
      <c r="GM110" s="98"/>
      <c r="GN110" s="98"/>
      <c r="GO110" s="98"/>
      <c r="GP110" s="98"/>
      <c r="GQ110" s="98"/>
      <c r="GR110" s="98"/>
      <c r="GS110" s="98"/>
      <c r="GT110" s="98"/>
      <c r="GU110" s="98"/>
      <c r="GV110" s="98"/>
      <c r="GW110" s="98"/>
      <c r="GX110" s="98"/>
      <c r="GY110" s="98"/>
      <c r="GZ110" s="98"/>
      <c r="HA110" s="98"/>
      <c r="HB110" s="98"/>
      <c r="HC110" s="98"/>
      <c r="HD110" s="98"/>
      <c r="HE110" s="98"/>
      <c r="HF110" s="98"/>
      <c r="HG110" s="98"/>
      <c r="HH110" s="98"/>
      <c r="HI110" s="98"/>
      <c r="HJ110" s="98"/>
      <c r="HK110" s="98"/>
      <c r="HL110" s="98"/>
      <c r="HM110" s="98"/>
      <c r="HN110" s="98"/>
      <c r="HO110" s="98"/>
      <c r="HP110" s="98"/>
      <c r="HQ110" s="98"/>
      <c r="HR110" s="98"/>
      <c r="HS110" s="98"/>
      <c r="HT110" s="98"/>
      <c r="HU110" s="98"/>
      <c r="HV110" s="98"/>
      <c r="HW110" s="98"/>
      <c r="HX110" s="98"/>
      <c r="HY110" s="98"/>
      <c r="HZ110" s="98"/>
      <c r="IA110" s="98"/>
      <c r="IB110" s="98"/>
      <c r="IC110" s="98"/>
      <c r="ID110" s="98"/>
      <c r="IE110" s="98"/>
      <c r="IF110" s="98"/>
      <c r="IG110" s="98"/>
      <c r="IH110" s="98"/>
      <c r="II110" s="98"/>
      <c r="IJ110" s="98"/>
      <c r="IK110" s="98"/>
      <c r="IL110" s="98"/>
      <c r="IM110" s="98"/>
      <c r="IN110" s="98"/>
      <c r="IO110" s="98"/>
      <c r="IP110" s="98"/>
      <c r="IQ110" s="98"/>
      <c r="IR110" s="98"/>
      <c r="IS110" s="98"/>
      <c r="IT110" s="98"/>
      <c r="IU110" s="98"/>
      <c r="IV110" s="98"/>
    </row>
    <row r="111" spans="1:256" s="13" customFormat="1" ht="30" customHeight="1">
      <c r="A111" s="394"/>
      <c r="C111" s="463"/>
      <c r="D111" s="463"/>
      <c r="E111" s="464"/>
      <c r="F111" s="464"/>
      <c r="G111" s="464"/>
      <c r="H111" s="464"/>
      <c r="I111" s="464"/>
      <c r="J111" s="464"/>
      <c r="K111" s="465">
        <f t="shared" si="1"/>
        <v>0</v>
      </c>
      <c r="L111" s="466"/>
      <c r="N111" s="202">
        <f t="shared" si="2"/>
        <v>59</v>
      </c>
      <c r="O111" s="202">
        <f t="shared" si="3"/>
        <v>59</v>
      </c>
      <c r="P111" s="98"/>
      <c r="Q111" s="98"/>
      <c r="R111" s="98"/>
      <c r="S111" s="93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  <c r="BZ111" s="98"/>
      <c r="CA111" s="98"/>
      <c r="CB111" s="98"/>
      <c r="CC111" s="98"/>
      <c r="CD111" s="98"/>
      <c r="CE111" s="98"/>
      <c r="CF111" s="98"/>
      <c r="CG111" s="98"/>
      <c r="CH111" s="98"/>
      <c r="CI111" s="98"/>
      <c r="CJ111" s="98"/>
      <c r="CK111" s="98"/>
      <c r="CL111" s="98"/>
      <c r="CM111" s="98"/>
      <c r="CN111" s="98"/>
      <c r="CO111" s="98"/>
      <c r="CP111" s="98"/>
      <c r="CQ111" s="98"/>
      <c r="CR111" s="98"/>
      <c r="CS111" s="98"/>
      <c r="CT111" s="98"/>
      <c r="CU111" s="98"/>
      <c r="CV111" s="98"/>
      <c r="CW111" s="98"/>
      <c r="CX111" s="98"/>
      <c r="CY111" s="98"/>
      <c r="CZ111" s="98"/>
      <c r="DA111" s="98"/>
      <c r="DB111" s="98"/>
      <c r="DC111" s="98"/>
      <c r="DD111" s="98"/>
      <c r="DE111" s="98"/>
      <c r="DF111" s="98"/>
      <c r="DG111" s="98"/>
      <c r="DH111" s="98"/>
      <c r="DI111" s="98"/>
      <c r="DJ111" s="98"/>
      <c r="DK111" s="98"/>
      <c r="DL111" s="98"/>
      <c r="DM111" s="98"/>
      <c r="DN111" s="98"/>
      <c r="DO111" s="98"/>
      <c r="DP111" s="98"/>
      <c r="DQ111" s="98"/>
      <c r="DR111" s="98"/>
      <c r="DS111" s="98"/>
      <c r="DT111" s="98"/>
      <c r="DU111" s="98"/>
      <c r="DV111" s="98"/>
      <c r="DW111" s="98"/>
      <c r="DX111" s="98"/>
      <c r="DY111" s="98"/>
      <c r="DZ111" s="98"/>
      <c r="EA111" s="98"/>
      <c r="EB111" s="98"/>
      <c r="EC111" s="98"/>
      <c r="ED111" s="98"/>
      <c r="EE111" s="98"/>
      <c r="EF111" s="98"/>
      <c r="EG111" s="98"/>
      <c r="EH111" s="98"/>
      <c r="EI111" s="98"/>
      <c r="EJ111" s="98"/>
      <c r="EK111" s="98"/>
      <c r="EL111" s="98"/>
      <c r="EM111" s="98"/>
      <c r="EN111" s="98"/>
      <c r="EO111" s="98"/>
      <c r="EP111" s="98"/>
      <c r="EQ111" s="98"/>
      <c r="ER111" s="98"/>
      <c r="ES111" s="98"/>
      <c r="ET111" s="98"/>
      <c r="EU111" s="98"/>
      <c r="EV111" s="98"/>
      <c r="EW111" s="98"/>
      <c r="EX111" s="98"/>
      <c r="EY111" s="98"/>
      <c r="EZ111" s="98"/>
      <c r="FA111" s="98"/>
      <c r="FB111" s="98"/>
      <c r="FC111" s="98"/>
      <c r="FD111" s="98"/>
      <c r="FE111" s="98"/>
      <c r="FF111" s="98"/>
      <c r="FG111" s="98"/>
      <c r="FH111" s="98"/>
      <c r="FI111" s="98"/>
      <c r="FJ111" s="98"/>
      <c r="FK111" s="98"/>
      <c r="FL111" s="98"/>
      <c r="FM111" s="98"/>
      <c r="FN111" s="98"/>
      <c r="FO111" s="98"/>
      <c r="FP111" s="98"/>
      <c r="FQ111" s="98"/>
      <c r="FR111" s="98"/>
      <c r="FS111" s="98"/>
      <c r="FT111" s="98"/>
      <c r="FU111" s="98"/>
      <c r="FV111" s="98"/>
      <c r="FW111" s="98"/>
      <c r="FX111" s="98"/>
      <c r="FY111" s="98"/>
      <c r="FZ111" s="98"/>
      <c r="GA111" s="98"/>
      <c r="GB111" s="98"/>
      <c r="GC111" s="98"/>
      <c r="GD111" s="98"/>
      <c r="GE111" s="98"/>
      <c r="GF111" s="98"/>
      <c r="GG111" s="98"/>
      <c r="GH111" s="98"/>
      <c r="GI111" s="98"/>
      <c r="GJ111" s="98"/>
      <c r="GK111" s="98"/>
      <c r="GL111" s="98"/>
      <c r="GM111" s="98"/>
      <c r="GN111" s="98"/>
      <c r="GO111" s="98"/>
      <c r="GP111" s="98"/>
      <c r="GQ111" s="98"/>
      <c r="GR111" s="98"/>
      <c r="GS111" s="98"/>
      <c r="GT111" s="98"/>
      <c r="GU111" s="98"/>
      <c r="GV111" s="98"/>
      <c r="GW111" s="98"/>
      <c r="GX111" s="98"/>
      <c r="GY111" s="98"/>
      <c r="GZ111" s="98"/>
      <c r="HA111" s="98"/>
      <c r="HB111" s="98"/>
      <c r="HC111" s="98"/>
      <c r="HD111" s="98"/>
      <c r="HE111" s="98"/>
      <c r="HF111" s="98"/>
      <c r="HG111" s="98"/>
      <c r="HH111" s="98"/>
      <c r="HI111" s="98"/>
      <c r="HJ111" s="98"/>
      <c r="HK111" s="98"/>
      <c r="HL111" s="98"/>
      <c r="HM111" s="98"/>
      <c r="HN111" s="98"/>
      <c r="HO111" s="98"/>
      <c r="HP111" s="98"/>
      <c r="HQ111" s="98"/>
      <c r="HR111" s="98"/>
      <c r="HS111" s="98"/>
      <c r="HT111" s="98"/>
      <c r="HU111" s="98"/>
      <c r="HV111" s="98"/>
      <c r="HW111" s="98"/>
      <c r="HX111" s="98"/>
      <c r="HY111" s="98"/>
      <c r="HZ111" s="98"/>
      <c r="IA111" s="98"/>
      <c r="IB111" s="98"/>
      <c r="IC111" s="98"/>
      <c r="ID111" s="98"/>
      <c r="IE111" s="98"/>
      <c r="IF111" s="98"/>
      <c r="IG111" s="98"/>
      <c r="IH111" s="98"/>
      <c r="II111" s="98"/>
      <c r="IJ111" s="98"/>
      <c r="IK111" s="98"/>
      <c r="IL111" s="98"/>
      <c r="IM111" s="98"/>
      <c r="IN111" s="98"/>
      <c r="IO111" s="98"/>
      <c r="IP111" s="98"/>
      <c r="IQ111" s="98"/>
      <c r="IR111" s="98"/>
      <c r="IS111" s="98"/>
      <c r="IT111" s="98"/>
      <c r="IU111" s="98"/>
      <c r="IV111" s="98"/>
    </row>
    <row r="112" spans="1:256" s="13" customFormat="1" ht="30" customHeight="1">
      <c r="A112" s="394"/>
      <c r="C112" s="463"/>
      <c r="D112" s="463"/>
      <c r="E112" s="464"/>
      <c r="F112" s="464"/>
      <c r="G112" s="464"/>
      <c r="H112" s="464"/>
      <c r="I112" s="464"/>
      <c r="J112" s="464"/>
      <c r="K112" s="465">
        <f t="shared" si="1"/>
        <v>0</v>
      </c>
      <c r="L112" s="466"/>
      <c r="N112" s="202">
        <f t="shared" si="2"/>
        <v>60</v>
      </c>
      <c r="O112" s="202">
        <f t="shared" si="3"/>
        <v>60</v>
      </c>
      <c r="P112" s="98"/>
      <c r="Q112" s="98"/>
      <c r="R112" s="98"/>
      <c r="S112" s="93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8"/>
      <c r="BH112" s="98"/>
      <c r="BI112" s="98"/>
      <c r="BJ112" s="98"/>
      <c r="BK112" s="98"/>
      <c r="BL112" s="98"/>
      <c r="BM112" s="98"/>
      <c r="BN112" s="98"/>
      <c r="BO112" s="98"/>
      <c r="BP112" s="98"/>
      <c r="BQ112" s="98"/>
      <c r="BR112" s="98"/>
      <c r="BS112" s="98"/>
      <c r="BT112" s="98"/>
      <c r="BU112" s="98"/>
      <c r="BV112" s="98"/>
      <c r="BW112" s="98"/>
      <c r="BX112" s="98"/>
      <c r="BY112" s="98"/>
      <c r="BZ112" s="98"/>
      <c r="CA112" s="98"/>
      <c r="CB112" s="98"/>
      <c r="CC112" s="98"/>
      <c r="CD112" s="98"/>
      <c r="CE112" s="98"/>
      <c r="CF112" s="98"/>
      <c r="CG112" s="98"/>
      <c r="CH112" s="98"/>
      <c r="CI112" s="98"/>
      <c r="CJ112" s="98"/>
      <c r="CK112" s="98"/>
      <c r="CL112" s="98"/>
      <c r="CM112" s="98"/>
      <c r="CN112" s="98"/>
      <c r="CO112" s="98"/>
      <c r="CP112" s="98"/>
      <c r="CQ112" s="98"/>
      <c r="CR112" s="98"/>
      <c r="CS112" s="98"/>
      <c r="CT112" s="98"/>
      <c r="CU112" s="98"/>
      <c r="CV112" s="98"/>
      <c r="CW112" s="98"/>
      <c r="CX112" s="98"/>
      <c r="CY112" s="98"/>
      <c r="CZ112" s="98"/>
      <c r="DA112" s="98"/>
      <c r="DB112" s="98"/>
      <c r="DC112" s="98"/>
      <c r="DD112" s="98"/>
      <c r="DE112" s="98"/>
      <c r="DF112" s="98"/>
      <c r="DG112" s="98"/>
      <c r="DH112" s="98"/>
      <c r="DI112" s="98"/>
      <c r="DJ112" s="98"/>
      <c r="DK112" s="98"/>
      <c r="DL112" s="98"/>
      <c r="DM112" s="98"/>
      <c r="DN112" s="98"/>
      <c r="DO112" s="98"/>
      <c r="DP112" s="98"/>
      <c r="DQ112" s="98"/>
      <c r="DR112" s="98"/>
      <c r="DS112" s="98"/>
      <c r="DT112" s="98"/>
      <c r="DU112" s="98"/>
      <c r="DV112" s="98"/>
      <c r="DW112" s="98"/>
      <c r="DX112" s="98"/>
      <c r="DY112" s="98"/>
      <c r="DZ112" s="98"/>
      <c r="EA112" s="98"/>
      <c r="EB112" s="98"/>
      <c r="EC112" s="98"/>
      <c r="ED112" s="98"/>
      <c r="EE112" s="98"/>
      <c r="EF112" s="98"/>
      <c r="EG112" s="98"/>
      <c r="EH112" s="98"/>
      <c r="EI112" s="98"/>
      <c r="EJ112" s="98"/>
      <c r="EK112" s="98"/>
      <c r="EL112" s="98"/>
      <c r="EM112" s="98"/>
      <c r="EN112" s="98"/>
      <c r="EO112" s="98"/>
      <c r="EP112" s="98"/>
      <c r="EQ112" s="98"/>
      <c r="ER112" s="98"/>
      <c r="ES112" s="98"/>
      <c r="ET112" s="98"/>
      <c r="EU112" s="98"/>
      <c r="EV112" s="98"/>
      <c r="EW112" s="98"/>
      <c r="EX112" s="98"/>
      <c r="EY112" s="98"/>
      <c r="EZ112" s="98"/>
      <c r="FA112" s="98"/>
      <c r="FB112" s="98"/>
      <c r="FC112" s="98"/>
      <c r="FD112" s="98"/>
      <c r="FE112" s="98"/>
      <c r="FF112" s="98"/>
      <c r="FG112" s="98"/>
      <c r="FH112" s="98"/>
      <c r="FI112" s="98"/>
      <c r="FJ112" s="98"/>
      <c r="FK112" s="98"/>
      <c r="FL112" s="98"/>
      <c r="FM112" s="98"/>
      <c r="FN112" s="98"/>
      <c r="FO112" s="98"/>
      <c r="FP112" s="98"/>
      <c r="FQ112" s="98"/>
      <c r="FR112" s="98"/>
      <c r="FS112" s="98"/>
      <c r="FT112" s="98"/>
      <c r="FU112" s="98"/>
      <c r="FV112" s="98"/>
      <c r="FW112" s="98"/>
      <c r="FX112" s="98"/>
      <c r="FY112" s="98"/>
      <c r="FZ112" s="98"/>
      <c r="GA112" s="98"/>
      <c r="GB112" s="98"/>
      <c r="GC112" s="98"/>
      <c r="GD112" s="98"/>
      <c r="GE112" s="98"/>
      <c r="GF112" s="98"/>
      <c r="GG112" s="98"/>
      <c r="GH112" s="98"/>
      <c r="GI112" s="98"/>
      <c r="GJ112" s="98"/>
      <c r="GK112" s="98"/>
      <c r="GL112" s="98"/>
      <c r="GM112" s="98"/>
      <c r="GN112" s="98"/>
      <c r="GO112" s="98"/>
      <c r="GP112" s="98"/>
      <c r="GQ112" s="98"/>
      <c r="GR112" s="98"/>
      <c r="GS112" s="98"/>
      <c r="GT112" s="98"/>
      <c r="GU112" s="98"/>
      <c r="GV112" s="98"/>
      <c r="GW112" s="98"/>
      <c r="GX112" s="98"/>
      <c r="GY112" s="98"/>
      <c r="GZ112" s="98"/>
      <c r="HA112" s="98"/>
      <c r="HB112" s="98"/>
      <c r="HC112" s="98"/>
      <c r="HD112" s="98"/>
      <c r="HE112" s="98"/>
      <c r="HF112" s="98"/>
      <c r="HG112" s="98"/>
      <c r="HH112" s="98"/>
      <c r="HI112" s="98"/>
      <c r="HJ112" s="98"/>
      <c r="HK112" s="98"/>
      <c r="HL112" s="98"/>
      <c r="HM112" s="98"/>
      <c r="HN112" s="98"/>
      <c r="HO112" s="98"/>
      <c r="HP112" s="98"/>
      <c r="HQ112" s="98"/>
      <c r="HR112" s="98"/>
      <c r="HS112" s="98"/>
      <c r="HT112" s="98"/>
      <c r="HU112" s="98"/>
      <c r="HV112" s="98"/>
      <c r="HW112" s="98"/>
      <c r="HX112" s="98"/>
      <c r="HY112" s="98"/>
      <c r="HZ112" s="98"/>
      <c r="IA112" s="98"/>
      <c r="IB112" s="98"/>
      <c r="IC112" s="98"/>
      <c r="ID112" s="98"/>
      <c r="IE112" s="98"/>
      <c r="IF112" s="98"/>
      <c r="IG112" s="98"/>
      <c r="IH112" s="98"/>
      <c r="II112" s="98"/>
      <c r="IJ112" s="98"/>
      <c r="IK112" s="98"/>
      <c r="IL112" s="98"/>
      <c r="IM112" s="98"/>
      <c r="IN112" s="98"/>
      <c r="IO112" s="98"/>
      <c r="IP112" s="98"/>
      <c r="IQ112" s="98"/>
      <c r="IR112" s="98"/>
      <c r="IS112" s="98"/>
      <c r="IT112" s="98"/>
      <c r="IU112" s="98"/>
      <c r="IV112" s="98"/>
    </row>
    <row r="113" spans="1:256" s="13" customFormat="1" ht="20.25">
      <c r="A113" s="95"/>
      <c r="B113" s="95"/>
      <c r="C113" s="93"/>
      <c r="D113" s="101"/>
      <c r="E113" s="93"/>
      <c r="F113" s="93"/>
      <c r="G113" s="93"/>
      <c r="H113" s="93"/>
      <c r="I113" s="93"/>
      <c r="J113" s="93"/>
      <c r="K113" s="93"/>
      <c r="L113" s="93"/>
      <c r="M113" s="95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  <c r="BB113" s="93"/>
      <c r="BC113" s="93"/>
      <c r="BD113" s="93"/>
      <c r="BE113" s="93"/>
      <c r="BF113" s="93"/>
      <c r="BG113" s="93"/>
      <c r="BH113" s="93"/>
      <c r="BI113" s="93"/>
      <c r="BJ113" s="93"/>
      <c r="BK113" s="93"/>
      <c r="BL113" s="93"/>
      <c r="BM113" s="93"/>
      <c r="BN113" s="93"/>
      <c r="BO113" s="93"/>
      <c r="BP113" s="93"/>
      <c r="BQ113" s="93"/>
      <c r="BR113" s="93"/>
      <c r="BS113" s="93"/>
      <c r="BT113" s="93"/>
      <c r="BU113" s="93"/>
      <c r="BV113" s="93"/>
      <c r="BW113" s="93"/>
      <c r="BX113" s="93"/>
      <c r="BY113" s="93"/>
      <c r="BZ113" s="93"/>
      <c r="CA113" s="93"/>
      <c r="CB113" s="93"/>
      <c r="CC113" s="93"/>
      <c r="CD113" s="93"/>
      <c r="CE113" s="93"/>
      <c r="CF113" s="93"/>
      <c r="CG113" s="93"/>
      <c r="CH113" s="93"/>
      <c r="CI113" s="93"/>
      <c r="CJ113" s="93"/>
      <c r="CK113" s="93"/>
      <c r="CL113" s="93"/>
      <c r="CM113" s="93"/>
      <c r="CN113" s="93"/>
      <c r="CO113" s="93"/>
      <c r="CP113" s="93"/>
      <c r="CQ113" s="93"/>
      <c r="CR113" s="93"/>
      <c r="CS113" s="93"/>
      <c r="CT113" s="93"/>
      <c r="CU113" s="93"/>
      <c r="CV113" s="93"/>
      <c r="CW113" s="93"/>
      <c r="CX113" s="93"/>
      <c r="CY113" s="93"/>
      <c r="CZ113" s="93"/>
      <c r="DA113" s="93"/>
      <c r="DB113" s="93"/>
      <c r="DC113" s="93"/>
      <c r="DD113" s="93"/>
      <c r="DE113" s="93"/>
      <c r="DF113" s="93"/>
      <c r="DG113" s="93"/>
      <c r="DH113" s="93"/>
      <c r="DI113" s="93"/>
      <c r="DJ113" s="93"/>
      <c r="DK113" s="93"/>
      <c r="DL113" s="93"/>
      <c r="DM113" s="93"/>
      <c r="DN113" s="93"/>
      <c r="DO113" s="93"/>
      <c r="DP113" s="93"/>
      <c r="DQ113" s="93"/>
      <c r="DR113" s="93"/>
      <c r="DS113" s="93"/>
      <c r="DT113" s="93"/>
      <c r="DU113" s="93"/>
      <c r="DV113" s="93"/>
      <c r="DW113" s="93"/>
      <c r="DX113" s="93"/>
      <c r="DY113" s="93"/>
      <c r="DZ113" s="93"/>
      <c r="EA113" s="93"/>
      <c r="EB113" s="93"/>
      <c r="EC113" s="93"/>
      <c r="ED113" s="93"/>
      <c r="EE113" s="93"/>
      <c r="EF113" s="93"/>
      <c r="EG113" s="93"/>
      <c r="EH113" s="93"/>
      <c r="EI113" s="93"/>
      <c r="EJ113" s="93"/>
      <c r="EK113" s="93"/>
      <c r="EL113" s="93"/>
      <c r="EM113" s="93"/>
      <c r="EN113" s="93"/>
      <c r="EO113" s="93"/>
      <c r="EP113" s="93"/>
      <c r="EQ113" s="93"/>
      <c r="ER113" s="93"/>
      <c r="ES113" s="93"/>
      <c r="ET113" s="93"/>
      <c r="EU113" s="93"/>
      <c r="EV113" s="93"/>
      <c r="EW113" s="93"/>
      <c r="EX113" s="93"/>
      <c r="EY113" s="93"/>
      <c r="EZ113" s="93"/>
      <c r="FA113" s="93"/>
      <c r="FB113" s="93"/>
      <c r="FC113" s="93"/>
      <c r="FD113" s="93"/>
      <c r="FE113" s="93"/>
      <c r="FF113" s="93"/>
      <c r="FG113" s="93"/>
      <c r="FH113" s="93"/>
      <c r="FI113" s="93"/>
      <c r="FJ113" s="93"/>
      <c r="FK113" s="93"/>
      <c r="FL113" s="93"/>
      <c r="FM113" s="93"/>
      <c r="FN113" s="93"/>
      <c r="FO113" s="93"/>
      <c r="FP113" s="93"/>
      <c r="FQ113" s="93"/>
      <c r="FR113" s="93"/>
      <c r="FS113" s="93"/>
      <c r="FT113" s="93"/>
      <c r="FU113" s="93"/>
      <c r="FV113" s="93"/>
      <c r="FW113" s="93"/>
      <c r="FX113" s="93"/>
      <c r="FY113" s="93"/>
      <c r="FZ113" s="93"/>
      <c r="GA113" s="93"/>
      <c r="GB113" s="93"/>
      <c r="GC113" s="93"/>
      <c r="GD113" s="93"/>
      <c r="GE113" s="93"/>
      <c r="GF113" s="93"/>
      <c r="GG113" s="93"/>
      <c r="GH113" s="93"/>
      <c r="GI113" s="93"/>
      <c r="GJ113" s="93"/>
      <c r="GK113" s="93"/>
      <c r="GL113" s="93"/>
      <c r="GM113" s="93"/>
      <c r="GN113" s="93"/>
      <c r="GO113" s="93"/>
      <c r="GP113" s="93"/>
      <c r="GQ113" s="93"/>
      <c r="GR113" s="93"/>
      <c r="GS113" s="93"/>
      <c r="GT113" s="93"/>
      <c r="GU113" s="93"/>
      <c r="GV113" s="93"/>
      <c r="GW113" s="93"/>
      <c r="GX113" s="93"/>
      <c r="GY113" s="93"/>
      <c r="GZ113" s="93"/>
      <c r="HA113" s="93"/>
      <c r="HB113" s="93"/>
      <c r="HC113" s="93"/>
      <c r="HD113" s="93"/>
      <c r="HE113" s="93"/>
      <c r="HF113" s="93"/>
      <c r="HG113" s="93"/>
      <c r="HH113" s="93"/>
      <c r="HI113" s="93"/>
      <c r="HJ113" s="93"/>
      <c r="HK113" s="93"/>
      <c r="HL113" s="93"/>
      <c r="HM113" s="93"/>
      <c r="HN113" s="93"/>
      <c r="HO113" s="93"/>
      <c r="HP113" s="93"/>
      <c r="HQ113" s="93"/>
      <c r="HR113" s="93"/>
      <c r="HS113" s="93"/>
      <c r="HT113" s="93"/>
      <c r="HU113" s="93"/>
      <c r="HV113" s="93"/>
      <c r="HW113" s="93"/>
      <c r="HX113" s="93"/>
      <c r="HY113" s="93"/>
      <c r="HZ113" s="93"/>
      <c r="IA113" s="93"/>
      <c r="IB113" s="93"/>
      <c r="IC113" s="93"/>
      <c r="ID113" s="93"/>
      <c r="IE113" s="93"/>
      <c r="IF113" s="93"/>
      <c r="IG113" s="93"/>
      <c r="IH113" s="93"/>
      <c r="II113" s="93"/>
      <c r="IJ113" s="93"/>
      <c r="IK113" s="93"/>
      <c r="IL113" s="93"/>
      <c r="IM113" s="93"/>
      <c r="IN113" s="93"/>
      <c r="IO113" s="93"/>
      <c r="IP113" s="93"/>
      <c r="IQ113" s="93"/>
      <c r="IR113" s="93"/>
      <c r="IS113" s="93"/>
      <c r="IT113" s="93"/>
      <c r="IU113" s="93"/>
      <c r="IV113" s="93"/>
    </row>
    <row r="114" spans="1:256" s="13" customFormat="1" ht="20.25">
      <c r="A114" s="95"/>
      <c r="B114" s="95"/>
      <c r="C114" s="93"/>
      <c r="D114" s="101"/>
      <c r="E114" s="93"/>
      <c r="F114" s="93"/>
      <c r="G114" s="93"/>
      <c r="H114" s="93"/>
      <c r="I114" s="93"/>
      <c r="J114" s="93"/>
      <c r="K114" s="93"/>
      <c r="L114" s="93"/>
      <c r="M114" s="95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3"/>
      <c r="AW114" s="93"/>
      <c r="AX114" s="93"/>
      <c r="AY114" s="93"/>
      <c r="AZ114" s="93"/>
      <c r="BA114" s="93"/>
      <c r="BB114" s="93"/>
      <c r="BC114" s="93"/>
      <c r="BD114" s="93"/>
      <c r="BE114" s="93"/>
      <c r="BF114" s="93"/>
      <c r="BG114" s="93"/>
      <c r="BH114" s="93"/>
      <c r="BI114" s="93"/>
      <c r="BJ114" s="93"/>
      <c r="BK114" s="93"/>
      <c r="BL114" s="93"/>
      <c r="BM114" s="93"/>
      <c r="BN114" s="93"/>
      <c r="BO114" s="93"/>
      <c r="BP114" s="93"/>
      <c r="BQ114" s="93"/>
      <c r="BR114" s="93"/>
      <c r="BS114" s="93"/>
      <c r="BT114" s="93"/>
      <c r="BU114" s="93"/>
      <c r="BV114" s="93"/>
      <c r="BW114" s="93"/>
      <c r="BX114" s="93"/>
      <c r="BY114" s="93"/>
      <c r="BZ114" s="93"/>
      <c r="CA114" s="93"/>
      <c r="CB114" s="93"/>
      <c r="CC114" s="93"/>
      <c r="CD114" s="93"/>
      <c r="CE114" s="93"/>
      <c r="CF114" s="93"/>
      <c r="CG114" s="93"/>
      <c r="CH114" s="93"/>
      <c r="CI114" s="93"/>
      <c r="CJ114" s="93"/>
      <c r="CK114" s="93"/>
      <c r="CL114" s="93"/>
      <c r="CM114" s="93"/>
      <c r="CN114" s="93"/>
      <c r="CO114" s="93"/>
      <c r="CP114" s="93"/>
      <c r="CQ114" s="93"/>
      <c r="CR114" s="93"/>
      <c r="CS114" s="93"/>
      <c r="CT114" s="93"/>
      <c r="CU114" s="93"/>
      <c r="CV114" s="93"/>
      <c r="CW114" s="93"/>
      <c r="CX114" s="93"/>
      <c r="CY114" s="93"/>
      <c r="CZ114" s="93"/>
      <c r="DA114" s="93"/>
      <c r="DB114" s="93"/>
      <c r="DC114" s="93"/>
      <c r="DD114" s="93"/>
      <c r="DE114" s="93"/>
      <c r="DF114" s="93"/>
      <c r="DG114" s="93"/>
      <c r="DH114" s="93"/>
      <c r="DI114" s="93"/>
      <c r="DJ114" s="93"/>
      <c r="DK114" s="93"/>
      <c r="DL114" s="93"/>
      <c r="DM114" s="93"/>
      <c r="DN114" s="93"/>
      <c r="DO114" s="93"/>
      <c r="DP114" s="93"/>
      <c r="DQ114" s="93"/>
      <c r="DR114" s="93"/>
      <c r="DS114" s="93"/>
      <c r="DT114" s="93"/>
      <c r="DU114" s="93"/>
      <c r="DV114" s="93"/>
      <c r="DW114" s="93"/>
      <c r="DX114" s="93"/>
      <c r="DY114" s="93"/>
      <c r="DZ114" s="93"/>
      <c r="EA114" s="93"/>
      <c r="EB114" s="93"/>
      <c r="EC114" s="93"/>
      <c r="ED114" s="93"/>
      <c r="EE114" s="93"/>
      <c r="EF114" s="93"/>
      <c r="EG114" s="93"/>
      <c r="EH114" s="93"/>
      <c r="EI114" s="93"/>
      <c r="EJ114" s="93"/>
      <c r="EK114" s="93"/>
      <c r="EL114" s="93"/>
      <c r="EM114" s="93"/>
      <c r="EN114" s="93"/>
      <c r="EO114" s="93"/>
      <c r="EP114" s="93"/>
      <c r="EQ114" s="93"/>
      <c r="ER114" s="93"/>
      <c r="ES114" s="93"/>
      <c r="ET114" s="93"/>
      <c r="EU114" s="93"/>
      <c r="EV114" s="93"/>
      <c r="EW114" s="93"/>
      <c r="EX114" s="93"/>
      <c r="EY114" s="93"/>
      <c r="EZ114" s="93"/>
      <c r="FA114" s="93"/>
      <c r="FB114" s="93"/>
      <c r="FC114" s="93"/>
      <c r="FD114" s="93"/>
      <c r="FE114" s="93"/>
      <c r="FF114" s="93"/>
      <c r="FG114" s="93"/>
      <c r="FH114" s="93"/>
      <c r="FI114" s="93"/>
      <c r="FJ114" s="93"/>
      <c r="FK114" s="93"/>
      <c r="FL114" s="93"/>
      <c r="FM114" s="93"/>
      <c r="FN114" s="93"/>
      <c r="FO114" s="93"/>
      <c r="FP114" s="93"/>
      <c r="FQ114" s="93"/>
      <c r="FR114" s="93"/>
      <c r="FS114" s="93"/>
      <c r="FT114" s="93"/>
      <c r="FU114" s="93"/>
      <c r="FV114" s="93"/>
      <c r="FW114" s="93"/>
      <c r="FX114" s="93"/>
      <c r="FY114" s="93"/>
      <c r="FZ114" s="93"/>
      <c r="GA114" s="93"/>
      <c r="GB114" s="93"/>
      <c r="GC114" s="93"/>
      <c r="GD114" s="93"/>
      <c r="GE114" s="93"/>
      <c r="GF114" s="93"/>
      <c r="GG114" s="93"/>
      <c r="GH114" s="93"/>
      <c r="GI114" s="93"/>
      <c r="GJ114" s="93"/>
      <c r="GK114" s="93"/>
      <c r="GL114" s="93"/>
      <c r="GM114" s="93"/>
      <c r="GN114" s="93"/>
      <c r="GO114" s="93"/>
      <c r="GP114" s="93"/>
      <c r="GQ114" s="93"/>
      <c r="GR114" s="93"/>
      <c r="GS114" s="93"/>
      <c r="GT114" s="93"/>
      <c r="GU114" s="93"/>
      <c r="GV114" s="93"/>
      <c r="GW114" s="93"/>
      <c r="GX114" s="93"/>
      <c r="GY114" s="93"/>
      <c r="GZ114" s="93"/>
      <c r="HA114" s="93"/>
      <c r="HB114" s="93"/>
      <c r="HC114" s="93"/>
      <c r="HD114" s="93"/>
      <c r="HE114" s="93"/>
      <c r="HF114" s="93"/>
      <c r="HG114" s="93"/>
      <c r="HH114" s="93"/>
      <c r="HI114" s="93"/>
      <c r="HJ114" s="93"/>
      <c r="HK114" s="93"/>
      <c r="HL114" s="93"/>
      <c r="HM114" s="93"/>
      <c r="HN114" s="93"/>
      <c r="HO114" s="93"/>
      <c r="HP114" s="93"/>
      <c r="HQ114" s="93"/>
      <c r="HR114" s="93"/>
      <c r="HS114" s="93"/>
      <c r="HT114" s="93"/>
      <c r="HU114" s="93"/>
      <c r="HV114" s="93"/>
      <c r="HW114" s="93"/>
      <c r="HX114" s="93"/>
      <c r="HY114" s="93"/>
      <c r="HZ114" s="93"/>
      <c r="IA114" s="93"/>
      <c r="IB114" s="93"/>
      <c r="IC114" s="93"/>
      <c r="ID114" s="93"/>
      <c r="IE114" s="93"/>
      <c r="IF114" s="93"/>
      <c r="IG114" s="93"/>
      <c r="IH114" s="93"/>
      <c r="II114" s="93"/>
      <c r="IJ114" s="93"/>
      <c r="IK114" s="93"/>
      <c r="IL114" s="93"/>
      <c r="IM114" s="93"/>
      <c r="IN114" s="93"/>
      <c r="IO114" s="93"/>
      <c r="IP114" s="93"/>
      <c r="IQ114" s="93"/>
      <c r="IR114" s="93"/>
      <c r="IS114" s="93"/>
      <c r="IT114" s="93"/>
      <c r="IU114" s="93"/>
      <c r="IV114" s="93"/>
    </row>
    <row r="115" spans="2:4" s="13" customFormat="1" ht="20.25">
      <c r="B115" s="461" t="s">
        <v>26</v>
      </c>
      <c r="C115" s="461"/>
      <c r="D115" s="461"/>
    </row>
    <row r="116" spans="2:18" s="13" customFormat="1" ht="23.25">
      <c r="B116" s="462"/>
      <c r="C116" s="462"/>
      <c r="D116" s="462"/>
      <c r="E116" s="462"/>
      <c r="F116" s="462"/>
      <c r="G116" s="462"/>
      <c r="H116" s="462"/>
      <c r="I116" s="462"/>
      <c r="J116" s="462"/>
      <c r="K116" s="462"/>
      <c r="L116" s="462"/>
      <c r="M116" s="159"/>
      <c r="N116" s="460" t="s">
        <v>93</v>
      </c>
      <c r="O116" s="460"/>
      <c r="P116" s="460"/>
      <c r="Q116" s="400"/>
      <c r="R116" s="401"/>
    </row>
    <row r="117" spans="2:18" s="13" customFormat="1" ht="23.25">
      <c r="B117" s="462"/>
      <c r="C117" s="462"/>
      <c r="D117" s="462"/>
      <c r="E117" s="462"/>
      <c r="F117" s="462"/>
      <c r="G117" s="462"/>
      <c r="H117" s="462"/>
      <c r="I117" s="462"/>
      <c r="J117" s="462"/>
      <c r="K117" s="462"/>
      <c r="L117" s="462"/>
      <c r="M117" s="159"/>
      <c r="N117" s="402" t="s">
        <v>27</v>
      </c>
      <c r="O117" s="403"/>
      <c r="P117" s="404" t="s">
        <v>94</v>
      </c>
      <c r="Q117" s="405"/>
      <c r="R117" s="405"/>
    </row>
    <row r="118" spans="2:18" s="13" customFormat="1" ht="23.25">
      <c r="B118" s="462"/>
      <c r="C118" s="462"/>
      <c r="D118" s="462"/>
      <c r="E118" s="462"/>
      <c r="F118" s="462"/>
      <c r="G118" s="462"/>
      <c r="H118" s="462"/>
      <c r="I118" s="462"/>
      <c r="J118" s="462"/>
      <c r="K118" s="462"/>
      <c r="L118" s="462"/>
      <c r="M118" s="159"/>
      <c r="N118" s="406" t="s">
        <v>95</v>
      </c>
      <c r="O118" s="407"/>
      <c r="P118" s="404" t="s">
        <v>94</v>
      </c>
      <c r="Q118" s="408" t="e">
        <f>O118*100/O117</f>
        <v>#DIV/0!</v>
      </c>
      <c r="R118" s="405" t="s">
        <v>96</v>
      </c>
    </row>
    <row r="119" spans="2:18" s="13" customFormat="1" ht="23.25">
      <c r="B119" s="462"/>
      <c r="C119" s="462"/>
      <c r="D119" s="462"/>
      <c r="E119" s="462"/>
      <c r="F119" s="462"/>
      <c r="G119" s="462"/>
      <c r="H119" s="462"/>
      <c r="I119" s="462"/>
      <c r="J119" s="462"/>
      <c r="K119" s="462"/>
      <c r="L119" s="462"/>
      <c r="M119" s="159"/>
      <c r="N119" s="402" t="s">
        <v>97</v>
      </c>
      <c r="O119" s="407"/>
      <c r="P119" s="404" t="s">
        <v>94</v>
      </c>
      <c r="Q119" s="409" t="e">
        <f>O119*100/O117</f>
        <v>#DIV/0!</v>
      </c>
      <c r="R119" s="404"/>
    </row>
    <row r="120" spans="2:18" s="13" customFormat="1" ht="23.25">
      <c r="B120" s="462"/>
      <c r="C120" s="462"/>
      <c r="D120" s="462"/>
      <c r="E120" s="462"/>
      <c r="F120" s="462"/>
      <c r="G120" s="462"/>
      <c r="H120" s="462"/>
      <c r="I120" s="462"/>
      <c r="J120" s="462"/>
      <c r="K120" s="462"/>
      <c r="L120" s="462"/>
      <c r="M120" s="159"/>
      <c r="N120" s="402"/>
      <c r="O120" s="404"/>
      <c r="P120" s="404"/>
      <c r="Q120" s="404"/>
      <c r="R120" s="404"/>
    </row>
    <row r="121" spans="2:18" s="13" customFormat="1" ht="23.25">
      <c r="B121" s="462"/>
      <c r="C121" s="462"/>
      <c r="D121" s="462"/>
      <c r="E121" s="462"/>
      <c r="F121" s="462"/>
      <c r="G121" s="462"/>
      <c r="H121" s="462"/>
      <c r="I121" s="462"/>
      <c r="J121" s="462"/>
      <c r="K121" s="462"/>
      <c r="L121" s="462"/>
      <c r="M121" s="159"/>
      <c r="N121" s="410" t="s">
        <v>98</v>
      </c>
      <c r="O121" s="410"/>
      <c r="P121" s="410"/>
      <c r="Q121" s="411"/>
      <c r="R121" s="411"/>
    </row>
    <row r="122" spans="2:16" s="13" customFormat="1" ht="23.25">
      <c r="B122" s="462"/>
      <c r="C122" s="462"/>
      <c r="D122" s="462"/>
      <c r="E122" s="462"/>
      <c r="F122" s="462"/>
      <c r="G122" s="462"/>
      <c r="H122" s="462"/>
      <c r="I122" s="462"/>
      <c r="J122" s="462"/>
      <c r="K122" s="462"/>
      <c r="L122" s="462"/>
      <c r="M122" s="159"/>
      <c r="O122" s="412"/>
      <c r="P122" s="404" t="s">
        <v>94</v>
      </c>
    </row>
    <row r="123" spans="2:18" s="13" customFormat="1" ht="23.25">
      <c r="B123" s="461" t="s">
        <v>77</v>
      </c>
      <c r="C123" s="461"/>
      <c r="D123" s="461"/>
      <c r="E123" s="461"/>
      <c r="F123" s="461"/>
      <c r="G123" s="461"/>
      <c r="H123" s="461"/>
      <c r="I123" s="461"/>
      <c r="J123" s="461"/>
      <c r="K123" s="61"/>
      <c r="L123" s="61"/>
      <c r="M123" s="61"/>
      <c r="N123" s="406" t="s">
        <v>95</v>
      </c>
      <c r="O123" s="407"/>
      <c r="P123" s="404" t="s">
        <v>94</v>
      </c>
      <c r="Q123" s="408" t="e">
        <f>O123*100/O122</f>
        <v>#DIV/0!</v>
      </c>
      <c r="R123" s="405" t="s">
        <v>96</v>
      </c>
    </row>
    <row r="124" spans="1:256" ht="23.25">
      <c r="A124" s="13"/>
      <c r="B124" s="155"/>
      <c r="C124" s="155"/>
      <c r="D124" s="155"/>
      <c r="E124" s="155"/>
      <c r="F124" s="155"/>
      <c r="G124" s="155"/>
      <c r="H124" s="155"/>
      <c r="I124" s="61"/>
      <c r="J124" s="61"/>
      <c r="K124" s="61"/>
      <c r="L124" s="61"/>
      <c r="M124" s="61"/>
      <c r="N124" s="402" t="s">
        <v>97</v>
      </c>
      <c r="O124" s="407"/>
      <c r="P124" s="404" t="s">
        <v>94</v>
      </c>
      <c r="Q124" s="409" t="e">
        <f>O124*100/O122</f>
        <v>#DIV/0!</v>
      </c>
      <c r="R124" s="411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  <c r="IO124" s="13"/>
      <c r="IP124" s="13"/>
      <c r="IQ124" s="13"/>
      <c r="IR124" s="13"/>
      <c r="IS124" s="13"/>
      <c r="IT124" s="13"/>
      <c r="IU124" s="13"/>
      <c r="IV124" s="13"/>
    </row>
    <row r="125" spans="1:256" ht="20.25">
      <c r="A125" s="4"/>
      <c r="B125" s="68" t="s">
        <v>10</v>
      </c>
      <c r="C125" s="59"/>
      <c r="D125" s="59"/>
      <c r="E125" s="59"/>
      <c r="F125" s="59"/>
      <c r="G125" s="59"/>
      <c r="H125" s="59"/>
      <c r="I125" s="59"/>
      <c r="J125" s="4"/>
      <c r="K125" s="4"/>
      <c r="L125" s="4"/>
      <c r="M125" s="4"/>
      <c r="N125" s="13"/>
      <c r="O125" s="13"/>
      <c r="P125" s="13"/>
      <c r="Q125" s="13"/>
      <c r="R125" s="13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20.25">
      <c r="A126" s="13"/>
      <c r="B126" s="462"/>
      <c r="C126" s="462"/>
      <c r="D126" s="462"/>
      <c r="E126" s="462"/>
      <c r="F126" s="462"/>
      <c r="G126" s="462"/>
      <c r="H126" s="462"/>
      <c r="I126" s="462"/>
      <c r="J126" s="462"/>
      <c r="K126" s="462"/>
      <c r="L126" s="462"/>
      <c r="M126" s="159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  <c r="IO126" s="13"/>
      <c r="IP126" s="13"/>
      <c r="IQ126" s="13"/>
      <c r="IR126" s="13"/>
      <c r="IS126" s="13"/>
      <c r="IT126" s="13"/>
      <c r="IU126" s="13"/>
      <c r="IV126" s="13"/>
    </row>
    <row r="127" spans="1:256" ht="20.25">
      <c r="A127" s="13"/>
      <c r="B127" s="462"/>
      <c r="C127" s="462"/>
      <c r="D127" s="462"/>
      <c r="E127" s="462"/>
      <c r="F127" s="462"/>
      <c r="G127" s="462"/>
      <c r="H127" s="462"/>
      <c r="I127" s="462"/>
      <c r="J127" s="462"/>
      <c r="K127" s="462"/>
      <c r="L127" s="462"/>
      <c r="M127" s="159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  <c r="IS127" s="13"/>
      <c r="IT127" s="13"/>
      <c r="IU127" s="13"/>
      <c r="IV127" s="13"/>
    </row>
    <row r="128" spans="1:256" ht="20.25">
      <c r="A128" s="13"/>
      <c r="B128" s="462"/>
      <c r="C128" s="462"/>
      <c r="D128" s="462"/>
      <c r="E128" s="462"/>
      <c r="F128" s="462"/>
      <c r="G128" s="462"/>
      <c r="H128" s="462"/>
      <c r="I128" s="462"/>
      <c r="J128" s="462"/>
      <c r="K128" s="462"/>
      <c r="L128" s="462"/>
      <c r="M128" s="159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  <c r="IO128" s="13"/>
      <c r="IP128" s="13"/>
      <c r="IQ128" s="13"/>
      <c r="IR128" s="13"/>
      <c r="IS128" s="13"/>
      <c r="IT128" s="13"/>
      <c r="IU128" s="13"/>
      <c r="IV128" s="13"/>
    </row>
    <row r="129" spans="1:256" ht="20.25">
      <c r="A129" s="13"/>
      <c r="B129" s="462"/>
      <c r="C129" s="462"/>
      <c r="D129" s="462"/>
      <c r="E129" s="462"/>
      <c r="F129" s="462"/>
      <c r="G129" s="462"/>
      <c r="H129" s="462"/>
      <c r="I129" s="462"/>
      <c r="J129" s="462"/>
      <c r="K129" s="462"/>
      <c r="L129" s="462"/>
      <c r="M129" s="159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3"/>
      <c r="IS129" s="13"/>
      <c r="IT129" s="13"/>
      <c r="IU129" s="13"/>
      <c r="IV129" s="13"/>
    </row>
    <row r="130" spans="1:256" ht="20.25">
      <c r="A130" s="13"/>
      <c r="B130" s="462"/>
      <c r="C130" s="462"/>
      <c r="D130" s="462"/>
      <c r="E130" s="462"/>
      <c r="F130" s="462"/>
      <c r="G130" s="462"/>
      <c r="H130" s="462"/>
      <c r="I130" s="462"/>
      <c r="J130" s="462"/>
      <c r="K130" s="462"/>
      <c r="L130" s="462"/>
      <c r="M130" s="159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  <c r="IM130" s="13"/>
      <c r="IN130" s="13"/>
      <c r="IO130" s="13"/>
      <c r="IP130" s="13"/>
      <c r="IQ130" s="13"/>
      <c r="IR130" s="13"/>
      <c r="IS130" s="13"/>
      <c r="IT130" s="13"/>
      <c r="IU130" s="13"/>
      <c r="IV130" s="13"/>
    </row>
    <row r="131" spans="1:256" ht="20.25">
      <c r="A131" s="13"/>
      <c r="B131" s="462"/>
      <c r="C131" s="462"/>
      <c r="D131" s="462"/>
      <c r="E131" s="462"/>
      <c r="F131" s="462"/>
      <c r="G131" s="462"/>
      <c r="H131" s="462"/>
      <c r="I131" s="462"/>
      <c r="J131" s="462"/>
      <c r="K131" s="462"/>
      <c r="L131" s="462"/>
      <c r="M131" s="159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  <c r="IN131" s="13"/>
      <c r="IO131" s="13"/>
      <c r="IP131" s="13"/>
      <c r="IQ131" s="13"/>
      <c r="IR131" s="13"/>
      <c r="IS131" s="13"/>
      <c r="IT131" s="13"/>
      <c r="IU131" s="13"/>
      <c r="IV131" s="13"/>
    </row>
    <row r="132" spans="1:256" ht="20.25">
      <c r="A132" s="13"/>
      <c r="B132" s="462"/>
      <c r="C132" s="462"/>
      <c r="D132" s="462"/>
      <c r="E132" s="462"/>
      <c r="F132" s="462"/>
      <c r="G132" s="462"/>
      <c r="H132" s="462"/>
      <c r="I132" s="462"/>
      <c r="J132" s="462"/>
      <c r="K132" s="462"/>
      <c r="L132" s="462"/>
      <c r="M132" s="159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13"/>
      <c r="IN132" s="13"/>
      <c r="IO132" s="13"/>
      <c r="IP132" s="13"/>
      <c r="IQ132" s="13"/>
      <c r="IR132" s="13"/>
      <c r="IS132" s="13"/>
      <c r="IT132" s="13"/>
      <c r="IU132" s="13"/>
      <c r="IV132" s="13"/>
    </row>
    <row r="133" spans="1:256" ht="20.25">
      <c r="A133" s="13"/>
      <c r="B133" s="461" t="s">
        <v>77</v>
      </c>
      <c r="C133" s="461"/>
      <c r="D133" s="461"/>
      <c r="E133" s="461"/>
      <c r="F133" s="461"/>
      <c r="G133" s="461"/>
      <c r="H133" s="461"/>
      <c r="I133" s="461"/>
      <c r="J133" s="461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  <c r="II133" s="13"/>
      <c r="IJ133" s="13"/>
      <c r="IK133" s="13"/>
      <c r="IL133" s="13"/>
      <c r="IM133" s="13"/>
      <c r="IN133" s="13"/>
      <c r="IO133" s="13"/>
      <c r="IP133" s="13"/>
      <c r="IQ133" s="13"/>
      <c r="IR133" s="13"/>
      <c r="IS133" s="13"/>
      <c r="IT133" s="13"/>
      <c r="IU133" s="13"/>
      <c r="IV133" s="13"/>
    </row>
  </sheetData>
  <sheetProtection/>
  <mergeCells count="390">
    <mergeCell ref="D1:K1"/>
    <mergeCell ref="D7:I7"/>
    <mergeCell ref="B8:C8"/>
    <mergeCell ref="K8:L8"/>
    <mergeCell ref="B9:C9"/>
    <mergeCell ref="B10:C10"/>
    <mergeCell ref="B11:C11"/>
    <mergeCell ref="B12:C12"/>
    <mergeCell ref="A16:B16"/>
    <mergeCell ref="C16:L16"/>
    <mergeCell ref="D18:I18"/>
    <mergeCell ref="D19:I19"/>
    <mergeCell ref="D20:I20"/>
    <mergeCell ref="C22:J22"/>
    <mergeCell ref="N22:T22"/>
    <mergeCell ref="A23:B23"/>
    <mergeCell ref="C23:D23"/>
    <mergeCell ref="E23:F23"/>
    <mergeCell ref="G23:H23"/>
    <mergeCell ref="I23:J23"/>
    <mergeCell ref="O23:P23"/>
    <mergeCell ref="Q23:R23"/>
    <mergeCell ref="S23:T23"/>
    <mergeCell ref="C24:D24"/>
    <mergeCell ref="E24:F24"/>
    <mergeCell ref="G24:H24"/>
    <mergeCell ref="I24:J24"/>
    <mergeCell ref="O24:P24"/>
    <mergeCell ref="Q24:R24"/>
    <mergeCell ref="S24:T24"/>
    <mergeCell ref="Q26:R26"/>
    <mergeCell ref="S26:T26"/>
    <mergeCell ref="C25:D25"/>
    <mergeCell ref="E25:F25"/>
    <mergeCell ref="G25:H25"/>
    <mergeCell ref="I25:J25"/>
    <mergeCell ref="O25:P25"/>
    <mergeCell ref="Q25:R25"/>
    <mergeCell ref="G27:H27"/>
    <mergeCell ref="I27:J27"/>
    <mergeCell ref="O27:P27"/>
    <mergeCell ref="Q27:R27"/>
    <mergeCell ref="S25:T25"/>
    <mergeCell ref="C26:D26"/>
    <mergeCell ref="E26:F26"/>
    <mergeCell ref="G26:H26"/>
    <mergeCell ref="I26:J26"/>
    <mergeCell ref="O26:P26"/>
    <mergeCell ref="S27:T27"/>
    <mergeCell ref="C28:D28"/>
    <mergeCell ref="E28:F28"/>
    <mergeCell ref="G28:H28"/>
    <mergeCell ref="I28:J28"/>
    <mergeCell ref="O28:P28"/>
    <mergeCell ref="Q28:R28"/>
    <mergeCell ref="S28:T28"/>
    <mergeCell ref="C27:D27"/>
    <mergeCell ref="E27:F27"/>
    <mergeCell ref="O29:P29"/>
    <mergeCell ref="Q29:R29"/>
    <mergeCell ref="S29:T29"/>
    <mergeCell ref="C31:J31"/>
    <mergeCell ref="N31:T31"/>
    <mergeCell ref="A32:B32"/>
    <mergeCell ref="C32:D32"/>
    <mergeCell ref="E32:F32"/>
    <mergeCell ref="G32:H32"/>
    <mergeCell ref="I32:J32"/>
    <mergeCell ref="O32:P32"/>
    <mergeCell ref="Q32:R32"/>
    <mergeCell ref="S32:T32"/>
    <mergeCell ref="C33:D33"/>
    <mergeCell ref="E33:F33"/>
    <mergeCell ref="G33:H33"/>
    <mergeCell ref="I33:J33"/>
    <mergeCell ref="O33:P33"/>
    <mergeCell ref="Q33:R33"/>
    <mergeCell ref="S33:T33"/>
    <mergeCell ref="C34:D34"/>
    <mergeCell ref="E34:F34"/>
    <mergeCell ref="G34:H34"/>
    <mergeCell ref="I34:J34"/>
    <mergeCell ref="O34:P34"/>
    <mergeCell ref="Q34:R34"/>
    <mergeCell ref="O36:P36"/>
    <mergeCell ref="Q36:R36"/>
    <mergeCell ref="S34:T34"/>
    <mergeCell ref="C35:D35"/>
    <mergeCell ref="E35:F35"/>
    <mergeCell ref="G35:H35"/>
    <mergeCell ref="I35:J35"/>
    <mergeCell ref="O35:P35"/>
    <mergeCell ref="Q35:R35"/>
    <mergeCell ref="S35:T35"/>
    <mergeCell ref="S36:T36"/>
    <mergeCell ref="A39:B39"/>
    <mergeCell ref="C39:L39"/>
    <mergeCell ref="D40:I40"/>
    <mergeCell ref="D41:I41"/>
    <mergeCell ref="D42:I42"/>
    <mergeCell ref="C36:D36"/>
    <mergeCell ref="E36:F36"/>
    <mergeCell ref="G36:H36"/>
    <mergeCell ref="I36:J36"/>
    <mergeCell ref="A44:B44"/>
    <mergeCell ref="C44:D44"/>
    <mergeCell ref="E44:G44"/>
    <mergeCell ref="H44:J44"/>
    <mergeCell ref="K44:L44"/>
    <mergeCell ref="N44:Q44"/>
    <mergeCell ref="C45:D45"/>
    <mergeCell ref="E45:G45"/>
    <mergeCell ref="H45:J45"/>
    <mergeCell ref="K45:L45"/>
    <mergeCell ref="N45:Q46"/>
    <mergeCell ref="R45:R46"/>
    <mergeCell ref="C46:D46"/>
    <mergeCell ref="E46:G46"/>
    <mergeCell ref="H46:J46"/>
    <mergeCell ref="K46:L46"/>
    <mergeCell ref="C47:D47"/>
    <mergeCell ref="E47:G47"/>
    <mergeCell ref="H47:J47"/>
    <mergeCell ref="K47:L47"/>
    <mergeCell ref="N47:Q48"/>
    <mergeCell ref="R47:R48"/>
    <mergeCell ref="C48:D48"/>
    <mergeCell ref="E48:G48"/>
    <mergeCell ref="H48:J48"/>
    <mergeCell ref="K48:L48"/>
    <mergeCell ref="C49:D49"/>
    <mergeCell ref="E49:G49"/>
    <mergeCell ref="H49:J49"/>
    <mergeCell ref="K49:L49"/>
    <mergeCell ref="A52:B52"/>
    <mergeCell ref="C52:D52"/>
    <mergeCell ref="E52:G52"/>
    <mergeCell ref="H52:J52"/>
    <mergeCell ref="K52:L52"/>
    <mergeCell ref="N52:Q52"/>
    <mergeCell ref="C53:D53"/>
    <mergeCell ref="E53:G53"/>
    <mergeCell ref="H53:J53"/>
    <mergeCell ref="K53:L53"/>
    <mergeCell ref="N53:Q54"/>
    <mergeCell ref="R53:R54"/>
    <mergeCell ref="C54:D54"/>
    <mergeCell ref="E54:G54"/>
    <mergeCell ref="H54:J54"/>
    <mergeCell ref="K54:L54"/>
    <mergeCell ref="C55:D55"/>
    <mergeCell ref="E55:G55"/>
    <mergeCell ref="H55:J55"/>
    <mergeCell ref="K55:L55"/>
    <mergeCell ref="N55:Q56"/>
    <mergeCell ref="R55:R56"/>
    <mergeCell ref="C56:D56"/>
    <mergeCell ref="E56:G56"/>
    <mergeCell ref="H56:J56"/>
    <mergeCell ref="K56:L56"/>
    <mergeCell ref="C57:D57"/>
    <mergeCell ref="E57:G57"/>
    <mergeCell ref="H57:J57"/>
    <mergeCell ref="K57:L57"/>
    <mergeCell ref="C58:D58"/>
    <mergeCell ref="E58:G58"/>
    <mergeCell ref="H58:J58"/>
    <mergeCell ref="K58:L58"/>
    <mergeCell ref="C59:D59"/>
    <mergeCell ref="E59:G59"/>
    <mergeCell ref="H59:J59"/>
    <mergeCell ref="K59:L59"/>
    <mergeCell ref="C60:D60"/>
    <mergeCell ref="E60:G60"/>
    <mergeCell ref="H60:J60"/>
    <mergeCell ref="K60:L60"/>
    <mergeCell ref="C61:D61"/>
    <mergeCell ref="E61:G61"/>
    <mergeCell ref="H61:J61"/>
    <mergeCell ref="K61:L61"/>
    <mergeCell ref="C62:D62"/>
    <mergeCell ref="E62:G62"/>
    <mergeCell ref="H62:J62"/>
    <mergeCell ref="K62:L62"/>
    <mergeCell ref="C63:D63"/>
    <mergeCell ref="E63:G63"/>
    <mergeCell ref="H63:J63"/>
    <mergeCell ref="K63:L63"/>
    <mergeCell ref="C64:D64"/>
    <mergeCell ref="E64:G64"/>
    <mergeCell ref="H64:J64"/>
    <mergeCell ref="K64:L64"/>
    <mergeCell ref="C65:D65"/>
    <mergeCell ref="E65:G65"/>
    <mergeCell ref="H65:J65"/>
    <mergeCell ref="K65:L65"/>
    <mergeCell ref="C66:D66"/>
    <mergeCell ref="E66:G66"/>
    <mergeCell ref="H66:J66"/>
    <mergeCell ref="K66:L66"/>
    <mergeCell ref="C67:D67"/>
    <mergeCell ref="E67:G67"/>
    <mergeCell ref="H67:J67"/>
    <mergeCell ref="K67:L67"/>
    <mergeCell ref="C68:D68"/>
    <mergeCell ref="E68:G68"/>
    <mergeCell ref="H68:J68"/>
    <mergeCell ref="K68:L68"/>
    <mergeCell ref="C69:D69"/>
    <mergeCell ref="E69:G69"/>
    <mergeCell ref="H69:J69"/>
    <mergeCell ref="K69:L69"/>
    <mergeCell ref="C70:D70"/>
    <mergeCell ref="E70:G70"/>
    <mergeCell ref="H70:J70"/>
    <mergeCell ref="K70:L70"/>
    <mergeCell ref="C71:D71"/>
    <mergeCell ref="E71:G71"/>
    <mergeCell ref="H71:J71"/>
    <mergeCell ref="K71:L71"/>
    <mergeCell ref="C72:D72"/>
    <mergeCell ref="E72:G72"/>
    <mergeCell ref="H72:J72"/>
    <mergeCell ref="K72:L72"/>
    <mergeCell ref="C73:D73"/>
    <mergeCell ref="E73:G73"/>
    <mergeCell ref="H73:J73"/>
    <mergeCell ref="K73:L73"/>
    <mergeCell ref="C74:D74"/>
    <mergeCell ref="E74:G74"/>
    <mergeCell ref="H74:J74"/>
    <mergeCell ref="K74:L74"/>
    <mergeCell ref="C75:D75"/>
    <mergeCell ref="E75:G75"/>
    <mergeCell ref="H75:J75"/>
    <mergeCell ref="K75:L75"/>
    <mergeCell ref="C76:D76"/>
    <mergeCell ref="E76:G76"/>
    <mergeCell ref="H76:J76"/>
    <mergeCell ref="K76:L76"/>
    <mergeCell ref="C77:D77"/>
    <mergeCell ref="E77:G77"/>
    <mergeCell ref="H77:J77"/>
    <mergeCell ref="K77:L77"/>
    <mergeCell ref="C78:D78"/>
    <mergeCell ref="E78:G78"/>
    <mergeCell ref="H78:J78"/>
    <mergeCell ref="K78:L78"/>
    <mergeCell ref="C79:D79"/>
    <mergeCell ref="E79:G79"/>
    <mergeCell ref="H79:J79"/>
    <mergeCell ref="K79:L79"/>
    <mergeCell ref="C80:D80"/>
    <mergeCell ref="E80:G80"/>
    <mergeCell ref="H80:J80"/>
    <mergeCell ref="K80:L80"/>
    <mergeCell ref="C81:D81"/>
    <mergeCell ref="E81:G81"/>
    <mergeCell ref="H81:J81"/>
    <mergeCell ref="K81:L81"/>
    <mergeCell ref="C82:D82"/>
    <mergeCell ref="E82:G82"/>
    <mergeCell ref="H82:J82"/>
    <mergeCell ref="K82:L82"/>
    <mergeCell ref="C83:D83"/>
    <mergeCell ref="E83:G83"/>
    <mergeCell ref="H83:J83"/>
    <mergeCell ref="K83:L83"/>
    <mergeCell ref="C84:D84"/>
    <mergeCell ref="E84:G84"/>
    <mergeCell ref="H84:J84"/>
    <mergeCell ref="K84:L84"/>
    <mergeCell ref="C85:D85"/>
    <mergeCell ref="E85:G85"/>
    <mergeCell ref="H85:J85"/>
    <mergeCell ref="K85:L85"/>
    <mergeCell ref="C86:D86"/>
    <mergeCell ref="E86:G86"/>
    <mergeCell ref="H86:J86"/>
    <mergeCell ref="K86:L86"/>
    <mergeCell ref="C87:D87"/>
    <mergeCell ref="E87:G87"/>
    <mergeCell ref="H87:J87"/>
    <mergeCell ref="K87:L87"/>
    <mergeCell ref="C88:D88"/>
    <mergeCell ref="E88:G88"/>
    <mergeCell ref="H88:J88"/>
    <mergeCell ref="K88:L88"/>
    <mergeCell ref="C89:D89"/>
    <mergeCell ref="E89:G89"/>
    <mergeCell ref="H89:J89"/>
    <mergeCell ref="K89:L89"/>
    <mergeCell ref="C90:D90"/>
    <mergeCell ref="E90:G90"/>
    <mergeCell ref="H90:J90"/>
    <mergeCell ref="K90:L90"/>
    <mergeCell ref="C91:D91"/>
    <mergeCell ref="E91:G91"/>
    <mergeCell ref="H91:J91"/>
    <mergeCell ref="K91:L91"/>
    <mergeCell ref="C92:D92"/>
    <mergeCell ref="E92:G92"/>
    <mergeCell ref="H92:J92"/>
    <mergeCell ref="K92:L92"/>
    <mergeCell ref="C93:D93"/>
    <mergeCell ref="E93:G93"/>
    <mergeCell ref="H93:J93"/>
    <mergeCell ref="K93:L93"/>
    <mergeCell ref="C94:D94"/>
    <mergeCell ref="E94:G94"/>
    <mergeCell ref="H94:J94"/>
    <mergeCell ref="K94:L94"/>
    <mergeCell ref="C95:D95"/>
    <mergeCell ref="E95:G95"/>
    <mergeCell ref="H95:J95"/>
    <mergeCell ref="K95:L95"/>
    <mergeCell ref="C96:D96"/>
    <mergeCell ref="E96:G96"/>
    <mergeCell ref="H96:J96"/>
    <mergeCell ref="K96:L96"/>
    <mergeCell ref="C97:D97"/>
    <mergeCell ref="E97:G97"/>
    <mergeCell ref="H97:J97"/>
    <mergeCell ref="K97:L97"/>
    <mergeCell ref="C98:D98"/>
    <mergeCell ref="E98:G98"/>
    <mergeCell ref="H98:J98"/>
    <mergeCell ref="K98:L98"/>
    <mergeCell ref="C99:D99"/>
    <mergeCell ref="E99:G99"/>
    <mergeCell ref="H99:J99"/>
    <mergeCell ref="K99:L99"/>
    <mergeCell ref="C100:D100"/>
    <mergeCell ref="E100:G100"/>
    <mergeCell ref="H100:J100"/>
    <mergeCell ref="K100:L100"/>
    <mergeCell ref="C101:D101"/>
    <mergeCell ref="E101:G101"/>
    <mergeCell ref="H101:J101"/>
    <mergeCell ref="K101:L101"/>
    <mergeCell ref="C102:D102"/>
    <mergeCell ref="E102:G102"/>
    <mergeCell ref="H102:J102"/>
    <mergeCell ref="K102:L102"/>
    <mergeCell ref="C103:D103"/>
    <mergeCell ref="E103:G103"/>
    <mergeCell ref="H103:J103"/>
    <mergeCell ref="K103:L103"/>
    <mergeCell ref="C104:D104"/>
    <mergeCell ref="E104:G104"/>
    <mergeCell ref="H104:J104"/>
    <mergeCell ref="K104:L104"/>
    <mergeCell ref="C105:D105"/>
    <mergeCell ref="E105:G105"/>
    <mergeCell ref="H105:J105"/>
    <mergeCell ref="K105:L105"/>
    <mergeCell ref="C106:D106"/>
    <mergeCell ref="E106:G106"/>
    <mergeCell ref="H106:J106"/>
    <mergeCell ref="K106:L106"/>
    <mergeCell ref="C107:D107"/>
    <mergeCell ref="E107:G107"/>
    <mergeCell ref="H107:J107"/>
    <mergeCell ref="K107:L107"/>
    <mergeCell ref="C108:D108"/>
    <mergeCell ref="E108:G108"/>
    <mergeCell ref="H108:J108"/>
    <mergeCell ref="K108:L108"/>
    <mergeCell ref="C109:D109"/>
    <mergeCell ref="E109:G109"/>
    <mergeCell ref="H109:J109"/>
    <mergeCell ref="K109:L109"/>
    <mergeCell ref="C110:D110"/>
    <mergeCell ref="E110:G110"/>
    <mergeCell ref="H110:J110"/>
    <mergeCell ref="K110:L110"/>
    <mergeCell ref="C111:D111"/>
    <mergeCell ref="E111:G111"/>
    <mergeCell ref="H111:J111"/>
    <mergeCell ref="K111:L111"/>
    <mergeCell ref="N116:P116"/>
    <mergeCell ref="B123:J123"/>
    <mergeCell ref="B126:L132"/>
    <mergeCell ref="B133:J133"/>
    <mergeCell ref="C112:D112"/>
    <mergeCell ref="E112:G112"/>
    <mergeCell ref="H112:J112"/>
    <mergeCell ref="K112:L112"/>
    <mergeCell ref="B115:D115"/>
    <mergeCell ref="B116:L122"/>
  </mergeCells>
  <printOptions/>
  <pageMargins left="0.4330708661417323" right="0.31496062992125984" top="0.42" bottom="0.34" header="0.31496062992125984" footer="0.24"/>
  <pageSetup fitToHeight="0" fitToWidth="1" horizontalDpi="600" verticalDpi="600" orientation="landscape" scale="48" r:id="rId3"/>
  <headerFooter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0"/>
  <sheetViews>
    <sheetView zoomScale="85" zoomScaleNormal="85" zoomScaleSheetLayoutView="50" zoomScalePageLayoutView="0" workbookViewId="0" topLeftCell="A1">
      <selection activeCell="P24" sqref="P24"/>
    </sheetView>
  </sheetViews>
  <sheetFormatPr defaultColWidth="11.140625" defaultRowHeight="15"/>
  <cols>
    <col min="1" max="1" width="11.140625" style="93" customWidth="1"/>
    <col min="2" max="2" width="13.28125" style="93" customWidth="1"/>
    <col min="3" max="3" width="3.8515625" style="93" customWidth="1"/>
    <col min="4" max="4" width="11.28125" style="93" customWidth="1"/>
    <col min="5" max="8" width="10.7109375" style="93" customWidth="1"/>
    <col min="9" max="9" width="11.7109375" style="93" customWidth="1"/>
    <col min="10" max="10" width="14.28125" style="93" customWidth="1"/>
    <col min="11" max="11" width="12.421875" style="93" customWidth="1"/>
    <col min="12" max="12" width="13.00390625" style="93" customWidth="1"/>
    <col min="13" max="13" width="13.28125" style="93" customWidth="1"/>
    <col min="14" max="255" width="7.00390625" style="93" customWidth="1"/>
    <col min="256" max="16384" width="11.140625" style="93" customWidth="1"/>
  </cols>
  <sheetData>
    <row r="1" spans="1:12" s="59" customFormat="1" ht="24.75" customHeight="1">
      <c r="A1" s="78" t="s">
        <v>29</v>
      </c>
      <c r="B1" s="79">
        <v>3.5</v>
      </c>
      <c r="C1" s="65" t="s">
        <v>0</v>
      </c>
      <c r="D1" s="521" t="s">
        <v>99</v>
      </c>
      <c r="E1" s="522"/>
      <c r="F1" s="522"/>
      <c r="G1" s="522"/>
      <c r="H1" s="522"/>
      <c r="I1" s="522"/>
      <c r="J1" s="522"/>
      <c r="K1" s="522"/>
      <c r="L1" s="80"/>
    </row>
    <row r="2" spans="1:11" s="59" customFormat="1" ht="24.75" customHeight="1">
      <c r="A2" s="78" t="s">
        <v>1</v>
      </c>
      <c r="B2" s="81"/>
      <c r="C2" s="65" t="s">
        <v>0</v>
      </c>
      <c r="D2" s="204">
        <v>5</v>
      </c>
      <c r="E2" s="82"/>
      <c r="F2" s="82"/>
      <c r="G2" s="82"/>
      <c r="H2" s="82"/>
      <c r="I2" s="82"/>
      <c r="J2" s="82"/>
      <c r="K2" s="82"/>
    </row>
    <row r="3" spans="1:11" s="59" customFormat="1" ht="24.75" customHeight="1">
      <c r="A3" s="78" t="s">
        <v>2</v>
      </c>
      <c r="B3" s="81"/>
      <c r="C3" s="65" t="s">
        <v>0</v>
      </c>
      <c r="D3" s="67" t="e">
        <f>IF(E5=1,"N/A",L10)</f>
        <v>#DIV/0!</v>
      </c>
      <c r="E3" s="82"/>
      <c r="F3" s="82"/>
      <c r="G3" s="82"/>
      <c r="H3" s="82"/>
      <c r="I3" s="82"/>
      <c r="J3" s="70"/>
      <c r="K3" s="82"/>
    </row>
    <row r="4" spans="1:11" s="59" customFormat="1" ht="24.75" customHeight="1">
      <c r="A4" s="58" t="s">
        <v>3</v>
      </c>
      <c r="B4" s="81"/>
      <c r="C4" s="65" t="s">
        <v>0</v>
      </c>
      <c r="D4" s="83" t="e">
        <f>IF(D5="N/A","N/A",IF(D5&gt;=4.5,"ดีมาก",IF(D5&gt;=4,"ดี",IF(D5&gt;=3,"ปานกลาง",IF(D5&gt;=2,"พอใช้","ต่ำ")))))</f>
        <v>#DIV/0!</v>
      </c>
      <c r="E4" s="82"/>
      <c r="F4" s="82"/>
      <c r="G4" s="82"/>
      <c r="H4" s="82"/>
      <c r="I4" s="82"/>
      <c r="J4" s="82"/>
      <c r="K4" s="82"/>
    </row>
    <row r="5" spans="1:6" s="59" customFormat="1" ht="24.75" customHeight="1">
      <c r="A5" s="66" t="s">
        <v>4</v>
      </c>
      <c r="B5" s="84"/>
      <c r="C5" s="65" t="s">
        <v>0</v>
      </c>
      <c r="D5" s="67" t="e">
        <f>IF(E5=1,1,L10)</f>
        <v>#DIV/0!</v>
      </c>
      <c r="E5" s="7"/>
      <c r="F5" s="12" t="s">
        <v>5</v>
      </c>
    </row>
    <row r="6" spans="1:6" s="59" customFormat="1" ht="22.5" customHeight="1">
      <c r="A6" s="6"/>
      <c r="C6" s="2"/>
      <c r="D6" s="5"/>
      <c r="F6" s="12"/>
    </row>
    <row r="7" spans="1:256" s="87" customFormat="1" ht="24.75" customHeight="1">
      <c r="A7" s="85"/>
      <c r="B7" s="86"/>
      <c r="C7" s="2"/>
      <c r="D7" s="523" t="s">
        <v>6</v>
      </c>
      <c r="E7" s="524"/>
      <c r="F7" s="524"/>
      <c r="G7" s="524"/>
      <c r="H7" s="524"/>
      <c r="I7" s="525"/>
      <c r="J7" s="85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</row>
    <row r="8" spans="1:256" s="87" customFormat="1" ht="24.75" customHeight="1">
      <c r="A8" s="85"/>
      <c r="B8" s="526" t="s">
        <v>7</v>
      </c>
      <c r="C8" s="526"/>
      <c r="D8" s="88" t="s">
        <v>9</v>
      </c>
      <c r="E8" s="205">
        <v>1</v>
      </c>
      <c r="F8" s="205">
        <v>2</v>
      </c>
      <c r="G8" s="205">
        <v>3</v>
      </c>
      <c r="H8" s="205">
        <v>4</v>
      </c>
      <c r="I8" s="205">
        <v>5</v>
      </c>
      <c r="J8" s="196" t="s">
        <v>2</v>
      </c>
      <c r="K8" s="532" t="s">
        <v>8</v>
      </c>
      <c r="L8" s="532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</row>
    <row r="9" spans="1:12" s="87" customFormat="1" ht="24.75" customHeight="1">
      <c r="A9" s="85"/>
      <c r="B9" s="533" t="s">
        <v>100</v>
      </c>
      <c r="C9" s="533"/>
      <c r="D9" s="206">
        <v>100</v>
      </c>
      <c r="E9" s="207">
        <v>70</v>
      </c>
      <c r="F9" s="207">
        <v>75</v>
      </c>
      <c r="G9" s="207">
        <v>80</v>
      </c>
      <c r="H9" s="207">
        <v>85</v>
      </c>
      <c r="I9" s="207">
        <v>90</v>
      </c>
      <c r="J9" s="208" t="e">
        <f>J26</f>
        <v>#DIV/0!</v>
      </c>
      <c r="K9" s="74" t="e">
        <f>IF(J9&gt;=I9,5,IF(J9&gt;=H9,4+((J9-H9)/(I9-H9)),IF(J9&gt;=G9,3+((J9-G9)/(H9-G9)),IF(J9&gt;=F9,2+((J9-F9)/(G9-F9)),IF(J9&gt;=E9,1+((J9-E9)/(F9-E9)),1)))))</f>
        <v>#DIV/0!</v>
      </c>
      <c r="L9" s="89" t="e">
        <f>K9*D9/100</f>
        <v>#DIV/0!</v>
      </c>
    </row>
    <row r="10" spans="1:12" s="87" customFormat="1" ht="24.75" customHeight="1">
      <c r="A10" s="85"/>
      <c r="C10" s="2"/>
      <c r="D10" s="90">
        <f>SUM(D9:D9)</f>
        <v>100</v>
      </c>
      <c r="E10" s="11"/>
      <c r="F10" s="11"/>
      <c r="G10" s="11"/>
      <c r="H10" s="11"/>
      <c r="I10" s="11"/>
      <c r="J10" s="11"/>
      <c r="K10" s="91"/>
      <c r="L10" s="92" t="e">
        <f>SUM(L9:L9)</f>
        <v>#DIV/0!</v>
      </c>
    </row>
    <row r="11" spans="1:256" s="87" customFormat="1" ht="24.75" customHeight="1">
      <c r="A11" s="8"/>
      <c r="B11" s="93"/>
      <c r="C11" s="56"/>
      <c r="D11" s="77"/>
      <c r="E11" s="94"/>
      <c r="F11" s="9"/>
      <c r="G11" s="9"/>
      <c r="H11" s="9"/>
      <c r="I11" s="9"/>
      <c r="J11" s="9"/>
      <c r="K11" s="9"/>
      <c r="L11" s="95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  <c r="IP11" s="93"/>
      <c r="IQ11" s="93"/>
      <c r="IR11" s="93"/>
      <c r="IS11" s="93"/>
      <c r="IT11" s="93"/>
      <c r="IU11" s="93"/>
      <c r="IV11" s="93"/>
    </row>
    <row r="12" spans="1:256" s="87" customFormat="1" ht="24.75" customHeight="1">
      <c r="A12" s="534" t="s">
        <v>101</v>
      </c>
      <c r="B12" s="534"/>
      <c r="C12" s="534"/>
      <c r="D12" s="209"/>
      <c r="E12" s="210"/>
      <c r="F12" s="3"/>
      <c r="G12" s="3"/>
      <c r="H12" s="3"/>
      <c r="I12" s="3"/>
      <c r="J12" s="3"/>
      <c r="K12" s="3"/>
      <c r="L12" s="211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</row>
    <row r="13" spans="1:256" s="87" customFormat="1" ht="30.75" customHeight="1">
      <c r="A13" s="492" t="s">
        <v>58</v>
      </c>
      <c r="B13" s="493"/>
      <c r="C13" s="535" t="s">
        <v>59</v>
      </c>
      <c r="D13" s="535"/>
      <c r="E13" s="535"/>
      <c r="F13" s="535"/>
      <c r="G13" s="535"/>
      <c r="H13" s="535"/>
      <c r="I13" s="535"/>
      <c r="J13" s="535"/>
      <c r="K13" s="535"/>
      <c r="L13" s="535"/>
      <c r="M13" s="76"/>
      <c r="N13" s="59" t="s">
        <v>60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20.2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  <c r="IR14" s="96"/>
      <c r="IS14" s="96"/>
      <c r="IT14" s="96"/>
      <c r="IU14" s="96"/>
      <c r="IV14" s="96"/>
    </row>
    <row r="15" spans="1:256" s="3" customFormat="1" ht="54.75" customHeight="1">
      <c r="A15" s="97"/>
      <c r="B15" s="97"/>
      <c r="C15" s="97"/>
      <c r="D15" s="512" t="s">
        <v>102</v>
      </c>
      <c r="E15" s="513"/>
      <c r="F15" s="513"/>
      <c r="G15" s="513"/>
      <c r="H15" s="513"/>
      <c r="I15" s="514"/>
      <c r="J15" s="343"/>
      <c r="K15" s="75"/>
      <c r="L15" s="157">
        <v>0</v>
      </c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  <c r="IR15" s="97"/>
      <c r="IS15" s="97"/>
      <c r="IT15" s="97"/>
      <c r="IU15" s="97"/>
      <c r="IV15" s="97"/>
    </row>
    <row r="16" spans="1:256" s="96" customFormat="1" ht="55.5" customHeight="1">
      <c r="A16" s="97"/>
      <c r="B16" s="97"/>
      <c r="C16" s="97"/>
      <c r="D16" s="512" t="s">
        <v>103</v>
      </c>
      <c r="E16" s="513"/>
      <c r="F16" s="513"/>
      <c r="G16" s="513"/>
      <c r="H16" s="513"/>
      <c r="I16" s="514"/>
      <c r="J16" s="343"/>
      <c r="K16" s="75"/>
      <c r="L16" s="157">
        <v>0</v>
      </c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  <c r="IR16" s="97"/>
      <c r="IS16" s="97"/>
      <c r="IT16" s="97"/>
      <c r="IU16" s="97"/>
      <c r="IV16" s="97"/>
    </row>
    <row r="17" spans="4:11" s="97" customFormat="1" ht="54.75" customHeight="1">
      <c r="D17" s="512" t="s">
        <v>104</v>
      </c>
      <c r="E17" s="513"/>
      <c r="F17" s="513"/>
      <c r="G17" s="513"/>
      <c r="H17" s="513"/>
      <c r="I17" s="514"/>
      <c r="J17" s="344" t="e">
        <f>J16*100/J20</f>
        <v>#DIV/0!</v>
      </c>
      <c r="K17" s="75"/>
    </row>
    <row r="18" spans="1:256" s="96" customFormat="1" ht="57.75" customHeight="1">
      <c r="A18" s="97"/>
      <c r="B18" s="97"/>
      <c r="C18" s="97"/>
      <c r="D18" s="512" t="s">
        <v>105</v>
      </c>
      <c r="E18" s="513"/>
      <c r="F18" s="513"/>
      <c r="G18" s="513"/>
      <c r="H18" s="513"/>
      <c r="I18" s="514"/>
      <c r="J18" s="343"/>
      <c r="K18" s="212" t="e">
        <f>J18*100/J20</f>
        <v>#DIV/0!</v>
      </c>
      <c r="L18" s="536" t="s">
        <v>106</v>
      </c>
      <c r="M18" s="537"/>
      <c r="N18" s="53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  <c r="IR18" s="97"/>
      <c r="IS18" s="97"/>
      <c r="IT18" s="97"/>
      <c r="IU18" s="97"/>
      <c r="IV18" s="97"/>
    </row>
    <row r="19" spans="1:256" s="96" customFormat="1" ht="39.75" customHeight="1">
      <c r="A19" s="97"/>
      <c r="B19" s="97"/>
      <c r="C19" s="97"/>
      <c r="D19" s="512" t="s">
        <v>107</v>
      </c>
      <c r="E19" s="513"/>
      <c r="F19" s="513"/>
      <c r="G19" s="513"/>
      <c r="H19" s="513"/>
      <c r="I19" s="514"/>
      <c r="J19" s="345">
        <f>J15-(J16+J18)</f>
        <v>0</v>
      </c>
      <c r="K19" s="75"/>
      <c r="L19" s="157">
        <v>0</v>
      </c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  <c r="IR19" s="97"/>
      <c r="IS19" s="97"/>
      <c r="IT19" s="97"/>
      <c r="IU19" s="97"/>
      <c r="IV19" s="97"/>
    </row>
    <row r="20" spans="1:256" s="96" customFormat="1" ht="24.75" customHeight="1">
      <c r="A20" s="97"/>
      <c r="B20" s="97"/>
      <c r="C20" s="97"/>
      <c r="D20" s="214"/>
      <c r="E20" s="214"/>
      <c r="F20" s="214"/>
      <c r="G20" s="214"/>
      <c r="H20" s="214"/>
      <c r="I20" s="214"/>
      <c r="J20" s="215">
        <f>J15-J19</f>
        <v>0</v>
      </c>
      <c r="K20" s="73"/>
      <c r="L20" s="15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  <c r="IR20" s="97"/>
      <c r="IS20" s="97"/>
      <c r="IT20" s="97"/>
      <c r="IU20" s="97"/>
      <c r="IV20" s="97"/>
    </row>
    <row r="21" spans="1:256" ht="30" customHeight="1">
      <c r="A21" s="538" t="s">
        <v>108</v>
      </c>
      <c r="B21" s="538"/>
      <c r="C21" s="538"/>
      <c r="D21" s="69"/>
      <c r="E21" s="69"/>
      <c r="F21" s="69"/>
      <c r="G21" s="69"/>
      <c r="H21" s="69"/>
      <c r="I21" s="69"/>
      <c r="J21" s="69"/>
      <c r="K21" s="69"/>
      <c r="L21" s="73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</row>
    <row r="22" spans="1:256" s="103" customFormat="1" ht="30" customHeight="1">
      <c r="A22" s="492" t="s">
        <v>61</v>
      </c>
      <c r="B22" s="493"/>
      <c r="C22" s="494" t="s">
        <v>62</v>
      </c>
      <c r="D22" s="494"/>
      <c r="E22" s="494"/>
      <c r="F22" s="494"/>
      <c r="G22" s="494"/>
      <c r="H22" s="494"/>
      <c r="I22" s="494"/>
      <c r="J22" s="494"/>
      <c r="K22" s="494"/>
      <c r="L22" s="494"/>
      <c r="M22" s="158"/>
      <c r="N22" s="60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103" customFormat="1" ht="20.25">
      <c r="A23" s="8"/>
      <c r="B23" s="93"/>
      <c r="C23" s="56"/>
      <c r="D23" s="104"/>
      <c r="E23" s="9"/>
      <c r="F23" s="9"/>
      <c r="G23" s="10"/>
      <c r="H23" s="10"/>
      <c r="I23" s="9"/>
      <c r="J23" s="9"/>
      <c r="K23" s="9"/>
      <c r="L23" s="9"/>
      <c r="M23" s="9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  <c r="IL23" s="93"/>
      <c r="IM23" s="93"/>
      <c r="IN23" s="93"/>
      <c r="IO23" s="93"/>
      <c r="IP23" s="93"/>
      <c r="IQ23" s="93"/>
      <c r="IR23" s="93"/>
      <c r="IS23" s="93"/>
      <c r="IT23" s="93"/>
      <c r="IU23" s="93"/>
      <c r="IV23" s="93"/>
    </row>
    <row r="24" spans="1:256" s="3" customFormat="1" ht="53.25" customHeight="1">
      <c r="A24" s="97"/>
      <c r="B24" s="97"/>
      <c r="C24" s="97"/>
      <c r="D24" s="512" t="s">
        <v>109</v>
      </c>
      <c r="E24" s="513"/>
      <c r="F24" s="513"/>
      <c r="G24" s="513"/>
      <c r="H24" s="513"/>
      <c r="I24" s="514"/>
      <c r="J24" s="200"/>
      <c r="K24" s="75"/>
      <c r="L24" s="157">
        <v>0</v>
      </c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  <c r="IL24" s="97"/>
      <c r="IM24" s="97"/>
      <c r="IN24" s="97"/>
      <c r="IO24" s="97"/>
      <c r="IP24" s="97"/>
      <c r="IQ24" s="97"/>
      <c r="IR24" s="97"/>
      <c r="IS24" s="97"/>
      <c r="IT24" s="97"/>
      <c r="IU24" s="97"/>
      <c r="IV24" s="97"/>
    </row>
    <row r="25" spans="1:256" s="96" customFormat="1" ht="53.25" customHeight="1">
      <c r="A25" s="97"/>
      <c r="B25" s="97"/>
      <c r="C25" s="97"/>
      <c r="D25" s="512" t="s">
        <v>103</v>
      </c>
      <c r="E25" s="513"/>
      <c r="F25" s="513"/>
      <c r="G25" s="513"/>
      <c r="H25" s="513"/>
      <c r="I25" s="514"/>
      <c r="J25" s="200"/>
      <c r="K25" s="75"/>
      <c r="L25" s="157">
        <v>0</v>
      </c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  <c r="IE25" s="97"/>
      <c r="IF25" s="97"/>
      <c r="IG25" s="97"/>
      <c r="IH25" s="97"/>
      <c r="II25" s="97"/>
      <c r="IJ25" s="97"/>
      <c r="IK25" s="97"/>
      <c r="IL25" s="97"/>
      <c r="IM25" s="97"/>
      <c r="IN25" s="97"/>
      <c r="IO25" s="97"/>
      <c r="IP25" s="97"/>
      <c r="IQ25" s="97"/>
      <c r="IR25" s="97"/>
      <c r="IS25" s="97"/>
      <c r="IT25" s="97"/>
      <c r="IU25" s="97"/>
      <c r="IV25" s="97"/>
    </row>
    <row r="26" spans="4:11" s="97" customFormat="1" ht="52.5" customHeight="1">
      <c r="D26" s="512" t="s">
        <v>55</v>
      </c>
      <c r="E26" s="513"/>
      <c r="F26" s="513"/>
      <c r="G26" s="513"/>
      <c r="H26" s="513"/>
      <c r="I26" s="514"/>
      <c r="J26" s="154" t="e">
        <f>J25*100/J29</f>
        <v>#DIV/0!</v>
      </c>
      <c r="K26" s="75"/>
    </row>
    <row r="27" spans="1:256" s="96" customFormat="1" ht="53.25" customHeight="1">
      <c r="A27" s="97"/>
      <c r="B27" s="97"/>
      <c r="C27" s="97"/>
      <c r="D27" s="512" t="s">
        <v>105</v>
      </c>
      <c r="E27" s="513"/>
      <c r="F27" s="513"/>
      <c r="G27" s="513"/>
      <c r="H27" s="513"/>
      <c r="I27" s="514"/>
      <c r="J27" s="200"/>
      <c r="K27" s="212" t="e">
        <f>J27*100/J29</f>
        <v>#DIV/0!</v>
      </c>
      <c r="L27" s="213" t="s">
        <v>106</v>
      </c>
      <c r="M27" s="213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7"/>
      <c r="IF27" s="97"/>
      <c r="IG27" s="97"/>
      <c r="IH27" s="97"/>
      <c r="II27" s="97"/>
      <c r="IJ27" s="97"/>
      <c r="IK27" s="97"/>
      <c r="IL27" s="97"/>
      <c r="IM27" s="97"/>
      <c r="IN27" s="97"/>
      <c r="IO27" s="97"/>
      <c r="IP27" s="97"/>
      <c r="IQ27" s="97"/>
      <c r="IR27" s="97"/>
      <c r="IS27" s="97"/>
      <c r="IT27" s="97"/>
      <c r="IU27" s="97"/>
      <c r="IV27" s="97"/>
    </row>
    <row r="28" spans="1:256" s="96" customFormat="1" ht="39.75" customHeight="1">
      <c r="A28" s="97"/>
      <c r="B28" s="97"/>
      <c r="C28" s="97"/>
      <c r="D28" s="512" t="s">
        <v>107</v>
      </c>
      <c r="E28" s="513"/>
      <c r="F28" s="513"/>
      <c r="G28" s="513"/>
      <c r="H28" s="513"/>
      <c r="I28" s="514"/>
      <c r="J28" s="153">
        <f>J24-(J25+J27)</f>
        <v>0</v>
      </c>
      <c r="K28" s="75"/>
      <c r="L28" s="15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  <c r="HE28" s="97"/>
      <c r="HF28" s="97"/>
      <c r="HG28" s="97"/>
      <c r="HH28" s="97"/>
      <c r="HI28" s="97"/>
      <c r="HJ28" s="97"/>
      <c r="HK28" s="97"/>
      <c r="HL28" s="97"/>
      <c r="HM28" s="97"/>
      <c r="HN28" s="97"/>
      <c r="HO28" s="97"/>
      <c r="HP28" s="97"/>
      <c r="HQ28" s="97"/>
      <c r="HR28" s="97"/>
      <c r="HS28" s="97"/>
      <c r="HT28" s="97"/>
      <c r="HU28" s="97"/>
      <c r="HV28" s="97"/>
      <c r="HW28" s="97"/>
      <c r="HX28" s="97"/>
      <c r="HY28" s="97"/>
      <c r="HZ28" s="97"/>
      <c r="IA28" s="97"/>
      <c r="IB28" s="97"/>
      <c r="IC28" s="97"/>
      <c r="ID28" s="97"/>
      <c r="IE28" s="97"/>
      <c r="IF28" s="97"/>
      <c r="IG28" s="97"/>
      <c r="IH28" s="97"/>
      <c r="II28" s="97"/>
      <c r="IJ28" s="97"/>
      <c r="IK28" s="97"/>
      <c r="IL28" s="97"/>
      <c r="IM28" s="97"/>
      <c r="IN28" s="97"/>
      <c r="IO28" s="97"/>
      <c r="IP28" s="97"/>
      <c r="IQ28" s="97"/>
      <c r="IR28" s="97"/>
      <c r="IS28" s="97"/>
      <c r="IT28" s="97"/>
      <c r="IU28" s="97"/>
      <c r="IV28" s="97"/>
    </row>
    <row r="29" spans="1:256" s="98" customFormat="1" ht="20.25">
      <c r="A29" s="95"/>
      <c r="B29" s="95"/>
      <c r="C29" s="95"/>
      <c r="D29" s="216"/>
      <c r="E29" s="95"/>
      <c r="F29" s="95"/>
      <c r="G29" s="95"/>
      <c r="H29" s="95"/>
      <c r="I29" s="95"/>
      <c r="J29" s="215">
        <f>J24-J28</f>
        <v>0</v>
      </c>
      <c r="K29" s="95"/>
      <c r="L29" s="95"/>
      <c r="M29" s="95"/>
      <c r="N29" s="95"/>
      <c r="O29" s="95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93"/>
      <c r="HR29" s="93"/>
      <c r="HS29" s="93"/>
      <c r="HT29" s="93"/>
      <c r="HU29" s="93"/>
      <c r="HV29" s="93"/>
      <c r="HW29" s="93"/>
      <c r="HX29" s="93"/>
      <c r="HY29" s="93"/>
      <c r="HZ29" s="93"/>
      <c r="IA29" s="93"/>
      <c r="IB29" s="93"/>
      <c r="IC29" s="93"/>
      <c r="ID29" s="93"/>
      <c r="IE29" s="93"/>
      <c r="IF29" s="93"/>
      <c r="IG29" s="93"/>
      <c r="IH29" s="93"/>
      <c r="II29" s="93"/>
      <c r="IJ29" s="93"/>
      <c r="IK29" s="93"/>
      <c r="IL29" s="93"/>
      <c r="IM29" s="93"/>
      <c r="IN29" s="93"/>
      <c r="IO29" s="93"/>
      <c r="IP29" s="93"/>
      <c r="IQ29" s="93"/>
      <c r="IR29" s="93"/>
      <c r="IS29" s="93"/>
      <c r="IT29" s="93"/>
      <c r="IU29" s="93"/>
      <c r="IV29" s="93"/>
    </row>
    <row r="30" spans="2:4" s="13" customFormat="1" ht="20.25">
      <c r="B30" s="461" t="s">
        <v>26</v>
      </c>
      <c r="C30" s="461"/>
      <c r="D30" s="461"/>
    </row>
    <row r="31" spans="2:12" s="13" customFormat="1" ht="20.25">
      <c r="B31" s="462"/>
      <c r="C31" s="462"/>
      <c r="D31" s="462"/>
      <c r="E31" s="462"/>
      <c r="F31" s="462"/>
      <c r="G31" s="462"/>
      <c r="H31" s="462"/>
      <c r="I31" s="462"/>
      <c r="J31" s="462"/>
      <c r="K31" s="462"/>
      <c r="L31" s="462"/>
    </row>
    <row r="32" spans="2:12" s="13" customFormat="1" ht="20.25">
      <c r="B32" s="462"/>
      <c r="C32" s="462"/>
      <c r="D32" s="462"/>
      <c r="E32" s="462"/>
      <c r="F32" s="462"/>
      <c r="G32" s="462"/>
      <c r="H32" s="462"/>
      <c r="I32" s="462"/>
      <c r="J32" s="462"/>
      <c r="K32" s="462"/>
      <c r="L32" s="462"/>
    </row>
    <row r="33" spans="2:12" s="13" customFormat="1" ht="20.25">
      <c r="B33" s="462"/>
      <c r="C33" s="462"/>
      <c r="D33" s="462"/>
      <c r="E33" s="462"/>
      <c r="F33" s="462"/>
      <c r="G33" s="462"/>
      <c r="H33" s="462"/>
      <c r="I33" s="462"/>
      <c r="J33" s="462"/>
      <c r="K33" s="462"/>
      <c r="L33" s="462"/>
    </row>
    <row r="34" spans="2:12" s="13" customFormat="1" ht="20.25">
      <c r="B34" s="462"/>
      <c r="C34" s="462"/>
      <c r="D34" s="462"/>
      <c r="E34" s="462"/>
      <c r="F34" s="462"/>
      <c r="G34" s="462"/>
      <c r="H34" s="462"/>
      <c r="I34" s="462"/>
      <c r="J34" s="462"/>
      <c r="K34" s="462"/>
      <c r="L34" s="462"/>
    </row>
    <row r="35" spans="2:12" s="13" customFormat="1" ht="20.25">
      <c r="B35" s="462"/>
      <c r="C35" s="462"/>
      <c r="D35" s="462"/>
      <c r="E35" s="462"/>
      <c r="F35" s="462"/>
      <c r="G35" s="462"/>
      <c r="H35" s="462"/>
      <c r="I35" s="462"/>
      <c r="J35" s="462"/>
      <c r="K35" s="462"/>
      <c r="L35" s="462"/>
    </row>
    <row r="36" spans="2:12" s="13" customFormat="1" ht="20.25">
      <c r="B36" s="462"/>
      <c r="C36" s="462"/>
      <c r="D36" s="462"/>
      <c r="E36" s="462"/>
      <c r="F36" s="462"/>
      <c r="G36" s="462"/>
      <c r="H36" s="462"/>
      <c r="I36" s="462"/>
      <c r="J36" s="462"/>
      <c r="K36" s="462"/>
      <c r="L36" s="462"/>
    </row>
    <row r="37" spans="2:12" s="13" customFormat="1" ht="20.25">
      <c r="B37" s="462"/>
      <c r="C37" s="462"/>
      <c r="D37" s="462"/>
      <c r="E37" s="462"/>
      <c r="F37" s="462"/>
      <c r="G37" s="462"/>
      <c r="H37" s="462"/>
      <c r="I37" s="462"/>
      <c r="J37" s="462"/>
      <c r="K37" s="462"/>
      <c r="L37" s="462"/>
    </row>
    <row r="38" spans="2:12" s="13" customFormat="1" ht="20.25">
      <c r="B38" s="462"/>
      <c r="C38" s="462"/>
      <c r="D38" s="462"/>
      <c r="E38" s="462"/>
      <c r="F38" s="462"/>
      <c r="G38" s="462"/>
      <c r="H38" s="462"/>
      <c r="I38" s="462"/>
      <c r="J38" s="462"/>
      <c r="K38" s="462"/>
      <c r="L38" s="462"/>
    </row>
    <row r="39" spans="2:12" s="13" customFormat="1" ht="20.25">
      <c r="B39" s="461" t="s">
        <v>77</v>
      </c>
      <c r="C39" s="461"/>
      <c r="D39" s="461"/>
      <c r="E39" s="461"/>
      <c r="F39" s="461"/>
      <c r="G39" s="461"/>
      <c r="H39" s="461"/>
      <c r="I39" s="461"/>
      <c r="J39" s="461"/>
      <c r="K39" s="217"/>
      <c r="L39" s="217"/>
    </row>
    <row r="40" spans="1:256" ht="20.25">
      <c r="A40" s="13"/>
      <c r="B40" s="14"/>
      <c r="C40" s="14"/>
      <c r="D40" s="14"/>
      <c r="E40" s="14"/>
      <c r="F40" s="14"/>
      <c r="G40" s="14"/>
      <c r="H40" s="14"/>
      <c r="I40" s="217"/>
      <c r="J40" s="217"/>
      <c r="K40" s="217"/>
      <c r="L40" s="217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</row>
    <row r="41" spans="1:256" ht="20.25">
      <c r="A41" s="4"/>
      <c r="B41" s="68" t="s">
        <v>10</v>
      </c>
      <c r="C41" s="59"/>
      <c r="D41" s="59"/>
      <c r="E41" s="211"/>
      <c r="F41" s="59"/>
      <c r="G41" s="59"/>
      <c r="H41" s="59"/>
      <c r="I41" s="59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20.25">
      <c r="A42" s="13"/>
      <c r="B42" s="462"/>
      <c r="C42" s="462"/>
      <c r="D42" s="462"/>
      <c r="E42" s="462"/>
      <c r="F42" s="462"/>
      <c r="G42" s="462"/>
      <c r="H42" s="462"/>
      <c r="I42" s="462"/>
      <c r="J42" s="462"/>
      <c r="K42" s="462"/>
      <c r="L42" s="462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ht="20.25">
      <c r="A43" s="13"/>
      <c r="B43" s="462"/>
      <c r="C43" s="462"/>
      <c r="D43" s="462"/>
      <c r="E43" s="462"/>
      <c r="F43" s="462"/>
      <c r="G43" s="462"/>
      <c r="H43" s="462"/>
      <c r="I43" s="462"/>
      <c r="J43" s="462"/>
      <c r="K43" s="462"/>
      <c r="L43" s="462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ht="20.25">
      <c r="A44" s="13"/>
      <c r="B44" s="462"/>
      <c r="C44" s="462"/>
      <c r="D44" s="462"/>
      <c r="E44" s="462"/>
      <c r="F44" s="462"/>
      <c r="G44" s="462"/>
      <c r="H44" s="462"/>
      <c r="I44" s="462"/>
      <c r="J44" s="462"/>
      <c r="K44" s="462"/>
      <c r="L44" s="4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ht="20.25">
      <c r="A45" s="13"/>
      <c r="B45" s="462"/>
      <c r="C45" s="462"/>
      <c r="D45" s="462"/>
      <c r="E45" s="462"/>
      <c r="F45" s="462"/>
      <c r="G45" s="462"/>
      <c r="H45" s="462"/>
      <c r="I45" s="462"/>
      <c r="J45" s="462"/>
      <c r="K45" s="462"/>
      <c r="L45" s="4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ht="20.25">
      <c r="A46" s="13"/>
      <c r="B46" s="462"/>
      <c r="C46" s="462"/>
      <c r="D46" s="462"/>
      <c r="E46" s="462"/>
      <c r="F46" s="462"/>
      <c r="G46" s="462"/>
      <c r="H46" s="462"/>
      <c r="I46" s="462"/>
      <c r="J46" s="462"/>
      <c r="K46" s="462"/>
      <c r="L46" s="462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 spans="1:256" ht="20.25">
      <c r="A47" s="13"/>
      <c r="B47" s="462"/>
      <c r="C47" s="462"/>
      <c r="D47" s="462"/>
      <c r="E47" s="462"/>
      <c r="F47" s="462"/>
      <c r="G47" s="462"/>
      <c r="H47" s="462"/>
      <c r="I47" s="462"/>
      <c r="J47" s="462"/>
      <c r="K47" s="462"/>
      <c r="L47" s="462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256" ht="20.25">
      <c r="A48" s="13"/>
      <c r="B48" s="462"/>
      <c r="C48" s="462"/>
      <c r="D48" s="462"/>
      <c r="E48" s="462"/>
      <c r="F48" s="462"/>
      <c r="G48" s="462"/>
      <c r="H48" s="462"/>
      <c r="I48" s="462"/>
      <c r="J48" s="462"/>
      <c r="K48" s="462"/>
      <c r="L48" s="462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</row>
    <row r="49" spans="1:256" ht="20.25">
      <c r="A49" s="13"/>
      <c r="B49" s="462"/>
      <c r="C49" s="462"/>
      <c r="D49" s="462"/>
      <c r="E49" s="462"/>
      <c r="F49" s="462"/>
      <c r="G49" s="462"/>
      <c r="H49" s="462"/>
      <c r="I49" s="462"/>
      <c r="J49" s="462"/>
      <c r="K49" s="462"/>
      <c r="L49" s="462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</row>
    <row r="50" spans="1:256" ht="20.25">
      <c r="A50" s="13"/>
      <c r="B50" s="461" t="s">
        <v>77</v>
      </c>
      <c r="C50" s="461"/>
      <c r="D50" s="461"/>
      <c r="E50" s="461"/>
      <c r="F50" s="461"/>
      <c r="G50" s="461"/>
      <c r="H50" s="461"/>
      <c r="I50" s="461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</row>
  </sheetData>
  <sheetProtection password="DFCA" sheet="1"/>
  <mergeCells count="27">
    <mergeCell ref="B42:L49"/>
    <mergeCell ref="B50:I50"/>
    <mergeCell ref="D24:I24"/>
    <mergeCell ref="D25:I25"/>
    <mergeCell ref="D26:I26"/>
    <mergeCell ref="D27:I27"/>
    <mergeCell ref="D28:I28"/>
    <mergeCell ref="B30:D30"/>
    <mergeCell ref="D19:I19"/>
    <mergeCell ref="A21:C21"/>
    <mergeCell ref="A22:B22"/>
    <mergeCell ref="C22:L22"/>
    <mergeCell ref="B31:L38"/>
    <mergeCell ref="B39:J39"/>
    <mergeCell ref="A13:B13"/>
    <mergeCell ref="C13:L13"/>
    <mergeCell ref="D15:I15"/>
    <mergeCell ref="D16:I16"/>
    <mergeCell ref="D17:I17"/>
    <mergeCell ref="D18:I18"/>
    <mergeCell ref="L18:N18"/>
    <mergeCell ref="D1:K1"/>
    <mergeCell ref="D7:I7"/>
    <mergeCell ref="B8:C8"/>
    <mergeCell ref="K8:L8"/>
    <mergeCell ref="B9:C9"/>
    <mergeCell ref="A12:C12"/>
  </mergeCells>
  <printOptions/>
  <pageMargins left="0.4330708661417323" right="0.31496062992125984" top="0.31" bottom="0.22" header="0.31496062992125984" footer="0.24"/>
  <pageSetup horizontalDpi="600" verticalDpi="600" orientation="landscape" scale="85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34"/>
  <sheetViews>
    <sheetView zoomScalePageLayoutView="0" workbookViewId="0" topLeftCell="A1">
      <selection activeCell="E8" sqref="E8"/>
    </sheetView>
  </sheetViews>
  <sheetFormatPr defaultColWidth="7.8515625" defaultRowHeight="15"/>
  <cols>
    <col min="1" max="1" width="11.28125" style="162" customWidth="1"/>
    <col min="2" max="2" width="8.140625" style="162" customWidth="1"/>
    <col min="3" max="3" width="3.140625" style="162" customWidth="1"/>
    <col min="4" max="4" width="74.421875" style="162" customWidth="1"/>
    <col min="5" max="5" width="14.28125" style="162" customWidth="1"/>
    <col min="6" max="8" width="9.57421875" style="162" customWidth="1"/>
    <col min="9" max="9" width="10.00390625" style="162" customWidth="1"/>
    <col min="10" max="16384" width="7.8515625" style="162" customWidth="1"/>
  </cols>
  <sheetData>
    <row r="1" spans="1:8" s="167" customFormat="1" ht="23.25">
      <c r="A1" s="163" t="s">
        <v>29</v>
      </c>
      <c r="B1" s="164">
        <v>3.6</v>
      </c>
      <c r="C1" s="165" t="s">
        <v>0</v>
      </c>
      <c r="D1" s="446" t="s">
        <v>110</v>
      </c>
      <c r="E1" s="446"/>
      <c r="F1" s="446"/>
      <c r="G1" s="166"/>
      <c r="H1" s="239"/>
    </row>
    <row r="2" spans="1:6" s="167" customFormat="1" ht="24.75" customHeight="1">
      <c r="A2" s="163" t="s">
        <v>1</v>
      </c>
      <c r="B2" s="168"/>
      <c r="C2" s="165" t="s">
        <v>0</v>
      </c>
      <c r="D2" s="240">
        <v>5</v>
      </c>
      <c r="E2" s="168"/>
      <c r="F2" s="168"/>
    </row>
    <row r="3" spans="1:9" s="167" customFormat="1" ht="24.75" customHeight="1">
      <c r="A3" s="163" t="s">
        <v>2</v>
      </c>
      <c r="B3" s="168"/>
      <c r="C3" s="165" t="s">
        <v>0</v>
      </c>
      <c r="D3" s="169">
        <f>IF(E5=1,"N/A",IF(COUNTBLANK(E9:E13)=5,0,F13))</f>
        <v>0</v>
      </c>
      <c r="E3" s="168"/>
      <c r="F3" s="168"/>
      <c r="G3" s="168"/>
      <c r="I3" s="170"/>
    </row>
    <row r="4" spans="1:7" s="167" customFormat="1" ht="24.75" customHeight="1">
      <c r="A4" s="171" t="s">
        <v>3</v>
      </c>
      <c r="B4" s="168"/>
      <c r="C4" s="165" t="s">
        <v>0</v>
      </c>
      <c r="D4" s="172" t="str">
        <f>IF(D5&gt;=4.5,"ดีมาก",IF(D5&gt;=3.5,"ดี",IF(D5&gt;=2.5,"ปานกลาง",IF(D5&gt;=1.5,"ต่ำ","ต่ำ"))))</f>
        <v>ต่ำ</v>
      </c>
      <c r="E4" s="168"/>
      <c r="F4" s="168"/>
      <c r="G4" s="168"/>
    </row>
    <row r="5" spans="1:9" s="167" customFormat="1" ht="24.75" customHeight="1">
      <c r="A5" s="171" t="s">
        <v>4</v>
      </c>
      <c r="B5" s="168"/>
      <c r="C5" s="165" t="s">
        <v>0</v>
      </c>
      <c r="D5" s="169">
        <f>IF(E5=1,1,D3)</f>
        <v>0</v>
      </c>
      <c r="E5" s="173"/>
      <c r="F5" s="447" t="s">
        <v>5</v>
      </c>
      <c r="G5" s="448"/>
      <c r="H5" s="448"/>
      <c r="I5" s="448"/>
    </row>
    <row r="6" spans="1:9" s="167" customFormat="1" ht="22.5" customHeight="1">
      <c r="A6" s="171"/>
      <c r="D6" s="174"/>
      <c r="E6" s="175"/>
      <c r="I6" s="176"/>
    </row>
    <row r="7" spans="2:9" s="167" customFormat="1" ht="26.25" customHeight="1">
      <c r="B7" s="449" t="s">
        <v>11</v>
      </c>
      <c r="C7" s="449"/>
      <c r="D7" s="241" t="s">
        <v>12</v>
      </c>
      <c r="E7" s="241" t="s">
        <v>2</v>
      </c>
      <c r="F7" s="168"/>
      <c r="I7" s="242"/>
    </row>
    <row r="8" spans="2:9" s="177" customFormat="1" ht="41.25" customHeight="1">
      <c r="B8" s="450">
        <v>1</v>
      </c>
      <c r="C8" s="451"/>
      <c r="D8" s="228" t="s">
        <v>111</v>
      </c>
      <c r="E8" s="229"/>
      <c r="F8" s="452" t="s">
        <v>74</v>
      </c>
      <c r="G8" s="453"/>
      <c r="H8" s="453"/>
      <c r="I8" s="243"/>
    </row>
    <row r="9" spans="2:9" s="177" customFormat="1" ht="26.25" customHeight="1">
      <c r="B9" s="454">
        <v>2</v>
      </c>
      <c r="C9" s="455"/>
      <c r="D9" s="231" t="s">
        <v>13</v>
      </c>
      <c r="E9" s="232"/>
      <c r="F9" s="452"/>
      <c r="G9" s="453"/>
      <c r="H9" s="453"/>
      <c r="I9" s="243"/>
    </row>
    <row r="10" spans="2:9" s="167" customFormat="1" ht="45" customHeight="1">
      <c r="B10" s="450">
        <v>3</v>
      </c>
      <c r="C10" s="451"/>
      <c r="D10" s="228" t="s">
        <v>112</v>
      </c>
      <c r="E10" s="229"/>
      <c r="F10" s="458" t="s">
        <v>74</v>
      </c>
      <c r="G10" s="459"/>
      <c r="H10" s="459"/>
      <c r="I10" s="178"/>
    </row>
    <row r="11" spans="2:9" s="177" customFormat="1" ht="27" customHeight="1">
      <c r="B11" s="454">
        <v>4</v>
      </c>
      <c r="C11" s="455"/>
      <c r="D11" s="231" t="s">
        <v>13</v>
      </c>
      <c r="E11" s="232"/>
      <c r="F11" s="452"/>
      <c r="G11" s="453"/>
      <c r="H11" s="453"/>
      <c r="I11" s="243"/>
    </row>
    <row r="12" spans="2:9" s="177" customFormat="1" ht="45.75" customHeight="1">
      <c r="B12" s="450">
        <v>5</v>
      </c>
      <c r="C12" s="451"/>
      <c r="D12" s="228" t="s">
        <v>113</v>
      </c>
      <c r="E12" s="234"/>
      <c r="F12" s="452" t="s">
        <v>74</v>
      </c>
      <c r="G12" s="453"/>
      <c r="H12" s="453"/>
      <c r="I12" s="243"/>
    </row>
    <row r="13" spans="2:9" ht="18.75" hidden="1">
      <c r="B13" s="179"/>
      <c r="C13" s="179"/>
      <c r="D13" s="179"/>
      <c r="E13" s="180">
        <f>SUM(E8:E12)</f>
        <v>0</v>
      </c>
      <c r="F13" s="177">
        <f>IF(AND(E8=1,E10=0,E12=0),1,IF(AND(E8=1,E10=1,E12=0),3,IF(AND(E8=1,E10=1,E12=1),5,0)))</f>
        <v>0</v>
      </c>
      <c r="G13" s="179"/>
      <c r="H13" s="179"/>
      <c r="I13" s="179"/>
    </row>
    <row r="14" spans="1:256" s="168" customFormat="1" ht="24" customHeight="1">
      <c r="A14" s="181"/>
      <c r="B14" s="185" t="s">
        <v>64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DW14" s="181"/>
      <c r="DX14" s="181"/>
      <c r="DY14" s="181"/>
      <c r="DZ14" s="181"/>
      <c r="EA14" s="181"/>
      <c r="EB14" s="181"/>
      <c r="EC14" s="181"/>
      <c r="ED14" s="181"/>
      <c r="EE14" s="181"/>
      <c r="EF14" s="181"/>
      <c r="EG14" s="181"/>
      <c r="EH14" s="181"/>
      <c r="EI14" s="181"/>
      <c r="EJ14" s="181"/>
      <c r="EK14" s="181"/>
      <c r="EL14" s="181"/>
      <c r="EM14" s="181"/>
      <c r="EN14" s="181"/>
      <c r="EO14" s="181"/>
      <c r="EP14" s="181"/>
      <c r="EQ14" s="181"/>
      <c r="ER14" s="181"/>
      <c r="ES14" s="181"/>
      <c r="ET14" s="181"/>
      <c r="EU14" s="181"/>
      <c r="EV14" s="181"/>
      <c r="EW14" s="181"/>
      <c r="EX14" s="181"/>
      <c r="EY14" s="181"/>
      <c r="EZ14" s="181"/>
      <c r="FA14" s="181"/>
      <c r="FB14" s="181"/>
      <c r="FC14" s="181"/>
      <c r="FD14" s="181"/>
      <c r="FE14" s="181"/>
      <c r="FF14" s="181"/>
      <c r="FG14" s="181"/>
      <c r="FH14" s="181"/>
      <c r="FI14" s="181"/>
      <c r="FJ14" s="181"/>
      <c r="FK14" s="181"/>
      <c r="FL14" s="181"/>
      <c r="FM14" s="181"/>
      <c r="FN14" s="181"/>
      <c r="FO14" s="181"/>
      <c r="FP14" s="181"/>
      <c r="FQ14" s="181"/>
      <c r="FR14" s="181"/>
      <c r="FS14" s="181"/>
      <c r="FT14" s="181"/>
      <c r="FU14" s="181"/>
      <c r="FV14" s="181"/>
      <c r="FW14" s="181"/>
      <c r="FX14" s="181"/>
      <c r="FY14" s="181"/>
      <c r="FZ14" s="181"/>
      <c r="GA14" s="181"/>
      <c r="GB14" s="181"/>
      <c r="GC14" s="181"/>
      <c r="GD14" s="181"/>
      <c r="GE14" s="181"/>
      <c r="GF14" s="181"/>
      <c r="GG14" s="181"/>
      <c r="GH14" s="181"/>
      <c r="GI14" s="181"/>
      <c r="GJ14" s="181"/>
      <c r="GK14" s="181"/>
      <c r="GL14" s="181"/>
      <c r="GM14" s="181"/>
      <c r="GN14" s="181"/>
      <c r="GO14" s="181"/>
      <c r="GP14" s="181"/>
      <c r="GQ14" s="181"/>
      <c r="GR14" s="181"/>
      <c r="GS14" s="181"/>
      <c r="GT14" s="181"/>
      <c r="GU14" s="181"/>
      <c r="GV14" s="181"/>
      <c r="GW14" s="181"/>
      <c r="GX14" s="181"/>
      <c r="GY14" s="181"/>
      <c r="GZ14" s="181"/>
      <c r="HA14" s="181"/>
      <c r="HB14" s="181"/>
      <c r="HC14" s="181"/>
      <c r="HD14" s="181"/>
      <c r="HE14" s="181"/>
      <c r="HF14" s="181"/>
      <c r="HG14" s="181"/>
      <c r="HH14" s="181"/>
      <c r="HI14" s="181"/>
      <c r="HJ14" s="181"/>
      <c r="HK14" s="181"/>
      <c r="HL14" s="181"/>
      <c r="HM14" s="181"/>
      <c r="HN14" s="181"/>
      <c r="HO14" s="181"/>
      <c r="HP14" s="181"/>
      <c r="HQ14" s="181"/>
      <c r="HR14" s="181"/>
      <c r="HS14" s="181"/>
      <c r="HT14" s="181"/>
      <c r="HU14" s="181"/>
      <c r="HV14" s="181"/>
      <c r="HW14" s="181"/>
      <c r="HX14" s="181"/>
      <c r="HY14" s="181"/>
      <c r="HZ14" s="181"/>
      <c r="IA14" s="181"/>
      <c r="IB14" s="181"/>
      <c r="IC14" s="181"/>
      <c r="ID14" s="181"/>
      <c r="IE14" s="181"/>
      <c r="IF14" s="181"/>
      <c r="IG14" s="181"/>
      <c r="IH14" s="181"/>
      <c r="II14" s="181"/>
      <c r="IJ14" s="181"/>
      <c r="IK14" s="181"/>
      <c r="IL14" s="181"/>
      <c r="IM14" s="181"/>
      <c r="IN14" s="181"/>
      <c r="IO14" s="181"/>
      <c r="IP14" s="181"/>
      <c r="IQ14" s="181"/>
      <c r="IR14" s="181"/>
      <c r="IS14" s="181"/>
      <c r="IT14" s="181"/>
      <c r="IU14" s="181"/>
      <c r="IV14" s="181"/>
    </row>
    <row r="15" spans="2:9" s="244" customFormat="1" ht="18.75">
      <c r="B15" s="245"/>
      <c r="C15" s="245"/>
      <c r="D15" s="245"/>
      <c r="E15" s="245"/>
      <c r="F15" s="245"/>
      <c r="G15" s="245"/>
      <c r="H15" s="245"/>
      <c r="I15" s="245"/>
    </row>
    <row r="16" spans="2:4" s="244" customFormat="1" ht="18.75">
      <c r="B16" s="246" t="s">
        <v>26</v>
      </c>
      <c r="D16" s="247"/>
    </row>
    <row r="17" spans="2:8" ht="18.75">
      <c r="B17" s="456"/>
      <c r="C17" s="456"/>
      <c r="D17" s="456"/>
      <c r="E17" s="456"/>
      <c r="F17" s="456"/>
      <c r="G17" s="456"/>
      <c r="H17" s="456"/>
    </row>
    <row r="18" spans="2:8" ht="18.75">
      <c r="B18" s="456"/>
      <c r="C18" s="456"/>
      <c r="D18" s="456"/>
      <c r="E18" s="456"/>
      <c r="F18" s="456"/>
      <c r="G18" s="456"/>
      <c r="H18" s="456"/>
    </row>
    <row r="19" spans="2:8" ht="18.75">
      <c r="B19" s="456"/>
      <c r="C19" s="456"/>
      <c r="D19" s="456"/>
      <c r="E19" s="456"/>
      <c r="F19" s="456"/>
      <c r="G19" s="456"/>
      <c r="H19" s="456"/>
    </row>
    <row r="20" spans="2:8" ht="18.75">
      <c r="B20" s="456"/>
      <c r="C20" s="456"/>
      <c r="D20" s="456"/>
      <c r="E20" s="456"/>
      <c r="F20" s="456"/>
      <c r="G20" s="456"/>
      <c r="H20" s="456"/>
    </row>
    <row r="21" spans="2:8" ht="18.75">
      <c r="B21" s="456"/>
      <c r="C21" s="456"/>
      <c r="D21" s="456"/>
      <c r="E21" s="456"/>
      <c r="F21" s="456"/>
      <c r="G21" s="456"/>
      <c r="H21" s="456"/>
    </row>
    <row r="22" spans="2:8" ht="18.75">
      <c r="B22" s="456"/>
      <c r="C22" s="456"/>
      <c r="D22" s="456"/>
      <c r="E22" s="456"/>
      <c r="F22" s="456"/>
      <c r="G22" s="456"/>
      <c r="H22" s="456"/>
    </row>
    <row r="23" spans="2:8" ht="18.75">
      <c r="B23" s="456"/>
      <c r="C23" s="456"/>
      <c r="D23" s="456"/>
      <c r="E23" s="456"/>
      <c r="F23" s="456"/>
      <c r="G23" s="456"/>
      <c r="H23" s="456"/>
    </row>
    <row r="24" spans="2:9" ht="18.75">
      <c r="B24" s="457" t="s">
        <v>77</v>
      </c>
      <c r="C24" s="457"/>
      <c r="D24" s="457"/>
      <c r="E24" s="457"/>
      <c r="F24" s="457"/>
      <c r="G24" s="457"/>
      <c r="H24" s="457"/>
      <c r="I24" s="184"/>
    </row>
    <row r="25" spans="2:9" ht="18.75">
      <c r="B25" s="182"/>
      <c r="C25" s="182"/>
      <c r="D25" s="182"/>
      <c r="E25" s="182"/>
      <c r="F25" s="182"/>
      <c r="G25" s="182"/>
      <c r="H25" s="182"/>
      <c r="I25" s="184"/>
    </row>
    <row r="26" spans="2:9" ht="18.75">
      <c r="B26" s="182" t="s">
        <v>25</v>
      </c>
      <c r="C26" s="179"/>
      <c r="D26" s="179"/>
      <c r="E26" s="179"/>
      <c r="F26" s="179"/>
      <c r="G26" s="179"/>
      <c r="H26" s="179"/>
      <c r="I26" s="179"/>
    </row>
    <row r="27" spans="2:8" ht="18.75">
      <c r="B27" s="456"/>
      <c r="C27" s="456"/>
      <c r="D27" s="456"/>
      <c r="E27" s="456"/>
      <c r="F27" s="456"/>
      <c r="G27" s="456"/>
      <c r="H27" s="456"/>
    </row>
    <row r="28" spans="2:8" ht="18.75">
      <c r="B28" s="456"/>
      <c r="C28" s="456"/>
      <c r="D28" s="456"/>
      <c r="E28" s="456"/>
      <c r="F28" s="456"/>
      <c r="G28" s="456"/>
      <c r="H28" s="456"/>
    </row>
    <row r="29" spans="2:8" ht="18.75">
      <c r="B29" s="456"/>
      <c r="C29" s="456"/>
      <c r="D29" s="456"/>
      <c r="E29" s="456"/>
      <c r="F29" s="456"/>
      <c r="G29" s="456"/>
      <c r="H29" s="456"/>
    </row>
    <row r="30" spans="2:8" ht="18.75">
      <c r="B30" s="456"/>
      <c r="C30" s="456"/>
      <c r="D30" s="456"/>
      <c r="E30" s="456"/>
      <c r="F30" s="456"/>
      <c r="G30" s="456"/>
      <c r="H30" s="456"/>
    </row>
    <row r="31" spans="2:8" ht="18.75">
      <c r="B31" s="456"/>
      <c r="C31" s="456"/>
      <c r="D31" s="456"/>
      <c r="E31" s="456"/>
      <c r="F31" s="456"/>
      <c r="G31" s="456"/>
      <c r="H31" s="456"/>
    </row>
    <row r="32" spans="2:8" ht="18.75">
      <c r="B32" s="456"/>
      <c r="C32" s="456"/>
      <c r="D32" s="456"/>
      <c r="E32" s="456"/>
      <c r="F32" s="456"/>
      <c r="G32" s="456"/>
      <c r="H32" s="456"/>
    </row>
    <row r="33" spans="2:8" ht="18.75">
      <c r="B33" s="456"/>
      <c r="C33" s="456"/>
      <c r="D33" s="456"/>
      <c r="E33" s="456"/>
      <c r="F33" s="456"/>
      <c r="G33" s="456"/>
      <c r="H33" s="456"/>
    </row>
    <row r="34" spans="2:9" ht="18.75">
      <c r="B34" s="457" t="s">
        <v>77</v>
      </c>
      <c r="C34" s="457"/>
      <c r="D34" s="457"/>
      <c r="E34" s="457"/>
      <c r="F34" s="457"/>
      <c r="G34" s="457"/>
      <c r="H34" s="184"/>
      <c r="I34" s="184"/>
    </row>
  </sheetData>
  <sheetProtection password="DFCA" sheet="1"/>
  <mergeCells count="17">
    <mergeCell ref="B17:H23"/>
    <mergeCell ref="B24:H24"/>
    <mergeCell ref="B27:H33"/>
    <mergeCell ref="B34:G34"/>
    <mergeCell ref="B10:C10"/>
    <mergeCell ref="F10:H10"/>
    <mergeCell ref="B11:C11"/>
    <mergeCell ref="F11:H11"/>
    <mergeCell ref="B12:C12"/>
    <mergeCell ref="F12:H12"/>
    <mergeCell ref="D1:F1"/>
    <mergeCell ref="F5:I5"/>
    <mergeCell ref="B7:C7"/>
    <mergeCell ref="B8:C8"/>
    <mergeCell ref="F8:H8"/>
    <mergeCell ref="B9:C9"/>
    <mergeCell ref="F9:H9"/>
  </mergeCells>
  <printOptions/>
  <pageMargins left="0.33" right="0.22" top="0.7480314960629921" bottom="0.7480314960629921" header="0.31496062992125984" footer="0.31496062992125984"/>
  <pageSetup horizontalDpi="600" verticalDpi="600" orientation="landscape" paperSize="9" scale="85" r:id="rId1"/>
  <headerFooter>
    <oddFooter>&amp;R&amp;P</oddFooter>
  </headerFooter>
  <rowBreaks count="1" manualBreakCount="1">
    <brk id="1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T47"/>
  <sheetViews>
    <sheetView zoomScale="85" zoomScaleNormal="85" zoomScalePageLayoutView="0" workbookViewId="0" topLeftCell="A1">
      <selection activeCell="F12" sqref="F12:H12"/>
    </sheetView>
  </sheetViews>
  <sheetFormatPr defaultColWidth="7.8515625" defaultRowHeight="15"/>
  <cols>
    <col min="1" max="1" width="11.28125" style="13" customWidth="1"/>
    <col min="2" max="2" width="8.140625" style="13" customWidth="1"/>
    <col min="3" max="3" width="3.140625" style="13" customWidth="1"/>
    <col min="4" max="4" width="74.421875" style="13" customWidth="1"/>
    <col min="5" max="5" width="14.28125" style="13" customWidth="1"/>
    <col min="6" max="8" width="9.57421875" style="13" customWidth="1"/>
    <col min="9" max="9" width="10.00390625" style="13" customWidth="1"/>
    <col min="10" max="16384" width="7.8515625" style="13" customWidth="1"/>
  </cols>
  <sheetData>
    <row r="1" spans="1:8" s="3" customFormat="1" ht="47.25" customHeight="1">
      <c r="A1" s="218" t="s">
        <v>63</v>
      </c>
      <c r="B1" s="219">
        <v>4.2</v>
      </c>
      <c r="C1" s="2" t="s">
        <v>0</v>
      </c>
      <c r="D1" s="539" t="s">
        <v>114</v>
      </c>
      <c r="E1" s="539"/>
      <c r="F1" s="539"/>
      <c r="G1" s="539"/>
      <c r="H1" s="220"/>
    </row>
    <row r="2" spans="1:6" s="3" customFormat="1" ht="24.75" customHeight="1">
      <c r="A2" s="218" t="s">
        <v>1</v>
      </c>
      <c r="B2" s="4"/>
      <c r="C2" s="2" t="s">
        <v>0</v>
      </c>
      <c r="D2" s="221">
        <v>5</v>
      </c>
      <c r="E2" s="4"/>
      <c r="F2" s="4"/>
    </row>
    <row r="3" spans="1:9" s="3" customFormat="1" ht="24.75" customHeight="1">
      <c r="A3" s="218" t="s">
        <v>2</v>
      </c>
      <c r="B3" s="4"/>
      <c r="C3" s="2" t="s">
        <v>0</v>
      </c>
      <c r="D3" s="5">
        <f>IF(E5=1,"N/A",IF(COUNTBLANK(E9:E13)=5,0,F13))</f>
        <v>0</v>
      </c>
      <c r="E3" s="4"/>
      <c r="F3" s="4"/>
      <c r="G3" s="4"/>
      <c r="I3" s="222"/>
    </row>
    <row r="4" spans="1:7" s="3" customFormat="1" ht="24.75" customHeight="1">
      <c r="A4" s="6" t="s">
        <v>3</v>
      </c>
      <c r="B4" s="4"/>
      <c r="C4" s="2" t="s">
        <v>0</v>
      </c>
      <c r="D4" s="223" t="str">
        <f>IF(D5&gt;=4.5,"ดีมาก",IF(D5&gt;=3.5,"ดี",IF(D5&gt;=2.5,"ปานกลาง",IF(D5&gt;=1.5,"ต่ำ","ต่ำมาก"))))</f>
        <v>ต่ำมาก</v>
      </c>
      <c r="E4" s="4"/>
      <c r="F4" s="4"/>
      <c r="G4" s="4"/>
    </row>
    <row r="5" spans="1:9" s="3" customFormat="1" ht="24.75" customHeight="1">
      <c r="A5" s="6" t="s">
        <v>4</v>
      </c>
      <c r="B5" s="4"/>
      <c r="C5" s="2" t="s">
        <v>0</v>
      </c>
      <c r="D5" s="5">
        <f>IF(E5=1,1,D3)</f>
        <v>0</v>
      </c>
      <c r="E5" s="7"/>
      <c r="F5" s="540" t="s">
        <v>5</v>
      </c>
      <c r="G5" s="541"/>
      <c r="H5" s="541"/>
      <c r="I5" s="541"/>
    </row>
    <row r="6" spans="1:9" s="3" customFormat="1" ht="22.5" customHeight="1">
      <c r="A6" s="6"/>
      <c r="D6" s="85"/>
      <c r="E6" s="224"/>
      <c r="I6" s="225"/>
    </row>
    <row r="7" spans="2:9" s="3" customFormat="1" ht="26.25" customHeight="1">
      <c r="B7" s="542" t="s">
        <v>11</v>
      </c>
      <c r="C7" s="542"/>
      <c r="D7" s="226" t="s">
        <v>12</v>
      </c>
      <c r="E7" s="226" t="s">
        <v>2</v>
      </c>
      <c r="F7" s="4"/>
      <c r="I7" s="227"/>
    </row>
    <row r="8" spans="2:9" s="9" customFormat="1" ht="51.75" customHeight="1">
      <c r="B8" s="450">
        <v>1</v>
      </c>
      <c r="C8" s="451"/>
      <c r="D8" s="228" t="s">
        <v>115</v>
      </c>
      <c r="E8" s="229"/>
      <c r="F8" s="543" t="s">
        <v>74</v>
      </c>
      <c r="G8" s="544"/>
      <c r="H8" s="544"/>
      <c r="I8" s="230"/>
    </row>
    <row r="9" spans="2:9" s="9" customFormat="1" ht="26.25" customHeight="1">
      <c r="B9" s="454">
        <v>2</v>
      </c>
      <c r="C9" s="455"/>
      <c r="D9" s="231" t="s">
        <v>13</v>
      </c>
      <c r="E9" s="232"/>
      <c r="F9" s="543"/>
      <c r="G9" s="544"/>
      <c r="H9" s="544"/>
      <c r="I9" s="230"/>
    </row>
    <row r="10" spans="2:9" s="3" customFormat="1" ht="63" customHeight="1">
      <c r="B10" s="450">
        <v>3</v>
      </c>
      <c r="C10" s="451"/>
      <c r="D10" s="228" t="s">
        <v>116</v>
      </c>
      <c r="E10" s="229"/>
      <c r="F10" s="545" t="s">
        <v>74</v>
      </c>
      <c r="G10" s="546"/>
      <c r="H10" s="546"/>
      <c r="I10" s="233"/>
    </row>
    <row r="11" spans="2:9" s="9" customFormat="1" ht="27" customHeight="1">
      <c r="B11" s="454">
        <v>4</v>
      </c>
      <c r="C11" s="455"/>
      <c r="D11" s="231" t="s">
        <v>13</v>
      </c>
      <c r="E11" s="232"/>
      <c r="F11" s="543"/>
      <c r="G11" s="544"/>
      <c r="H11" s="544"/>
      <c r="I11" s="230"/>
    </row>
    <row r="12" spans="2:9" s="9" customFormat="1" ht="50.25" customHeight="1">
      <c r="B12" s="450">
        <v>5</v>
      </c>
      <c r="C12" s="451"/>
      <c r="D12" s="228" t="s">
        <v>117</v>
      </c>
      <c r="E12" s="234"/>
      <c r="F12" s="543" t="s">
        <v>74</v>
      </c>
      <c r="G12" s="544"/>
      <c r="H12" s="544"/>
      <c r="I12" s="230"/>
    </row>
    <row r="13" spans="2:9" ht="20.25" hidden="1">
      <c r="B13" s="15"/>
      <c r="C13" s="15"/>
      <c r="D13" s="15"/>
      <c r="E13" s="235">
        <f>SUM(E8:E12)</f>
        <v>0</v>
      </c>
      <c r="F13" s="9">
        <f>IF(AND(E8=1,E10=0,E12=0),1,IF(AND(E8=1,E10=1,E12=0),3,IF(AND(E8=1,E10=1,E12=1),5,0)))</f>
        <v>0</v>
      </c>
      <c r="G13" s="15"/>
      <c r="H13" s="15"/>
      <c r="I13" s="15"/>
    </row>
    <row r="14" spans="1:254" s="4" customFormat="1" ht="24" customHeight="1">
      <c r="A14" s="198"/>
      <c r="B14" s="57" t="s">
        <v>64</v>
      </c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M14" s="198"/>
      <c r="EN14" s="198"/>
      <c r="EO14" s="198"/>
      <c r="EP14" s="198"/>
      <c r="EQ14" s="198"/>
      <c r="ER14" s="198"/>
      <c r="ES14" s="198"/>
      <c r="ET14" s="198"/>
      <c r="EU14" s="198"/>
      <c r="EV14" s="198"/>
      <c r="EW14" s="198"/>
      <c r="EX14" s="198"/>
      <c r="EY14" s="198"/>
      <c r="EZ14" s="198"/>
      <c r="FA14" s="198"/>
      <c r="FB14" s="198"/>
      <c r="FC14" s="198"/>
      <c r="FD14" s="198"/>
      <c r="FE14" s="198"/>
      <c r="FF14" s="198"/>
      <c r="FG14" s="198"/>
      <c r="FH14" s="198"/>
      <c r="FI14" s="198"/>
      <c r="FJ14" s="198"/>
      <c r="FK14" s="198"/>
      <c r="FL14" s="198"/>
      <c r="FM14" s="198"/>
      <c r="FN14" s="198"/>
      <c r="FO14" s="198"/>
      <c r="FP14" s="198"/>
      <c r="FQ14" s="198"/>
      <c r="FR14" s="198"/>
      <c r="FS14" s="198"/>
      <c r="FT14" s="198"/>
      <c r="FU14" s="198"/>
      <c r="FV14" s="198"/>
      <c r="FW14" s="198"/>
      <c r="FX14" s="198"/>
      <c r="FY14" s="198"/>
      <c r="FZ14" s="198"/>
      <c r="GA14" s="198"/>
      <c r="GB14" s="198"/>
      <c r="GC14" s="198"/>
      <c r="GD14" s="198"/>
      <c r="GE14" s="198"/>
      <c r="GF14" s="198"/>
      <c r="GG14" s="198"/>
      <c r="GH14" s="198"/>
      <c r="GI14" s="198"/>
      <c r="GJ14" s="198"/>
      <c r="GK14" s="198"/>
      <c r="GL14" s="198"/>
      <c r="GM14" s="198"/>
      <c r="GN14" s="198"/>
      <c r="GO14" s="198"/>
      <c r="GP14" s="198"/>
      <c r="GQ14" s="198"/>
      <c r="GR14" s="198"/>
      <c r="GS14" s="198"/>
      <c r="GT14" s="198"/>
      <c r="GU14" s="198"/>
      <c r="GV14" s="198"/>
      <c r="GW14" s="198"/>
      <c r="GX14" s="198"/>
      <c r="GY14" s="198"/>
      <c r="GZ14" s="198"/>
      <c r="HA14" s="198"/>
      <c r="HB14" s="198"/>
      <c r="HC14" s="198"/>
      <c r="HD14" s="198"/>
      <c r="HE14" s="198"/>
      <c r="HF14" s="198"/>
      <c r="HG14" s="198"/>
      <c r="HH14" s="198"/>
      <c r="HI14" s="198"/>
      <c r="HJ14" s="198"/>
      <c r="HK14" s="198"/>
      <c r="HL14" s="198"/>
      <c r="HM14" s="198"/>
      <c r="HN14" s="198"/>
      <c r="HO14" s="198"/>
      <c r="HP14" s="198"/>
      <c r="HQ14" s="198"/>
      <c r="HR14" s="198"/>
      <c r="HS14" s="198"/>
      <c r="HT14" s="198"/>
      <c r="HU14" s="198"/>
      <c r="HV14" s="198"/>
      <c r="HW14" s="198"/>
      <c r="HX14" s="198"/>
      <c r="HY14" s="198"/>
      <c r="HZ14" s="198"/>
      <c r="IA14" s="198"/>
      <c r="IB14" s="198"/>
      <c r="IC14" s="198"/>
      <c r="ID14" s="198"/>
      <c r="IE14" s="198"/>
      <c r="IF14" s="198"/>
      <c r="IG14" s="198"/>
      <c r="IH14" s="198"/>
      <c r="II14" s="198"/>
      <c r="IJ14" s="198"/>
      <c r="IK14" s="198"/>
      <c r="IL14" s="198"/>
      <c r="IM14" s="198"/>
      <c r="IN14" s="198"/>
      <c r="IO14" s="198"/>
      <c r="IP14" s="198"/>
      <c r="IQ14" s="198"/>
      <c r="IR14" s="198"/>
      <c r="IS14" s="198"/>
      <c r="IT14" s="198"/>
    </row>
    <row r="15" spans="1:254" s="4" customFormat="1" ht="24" customHeight="1">
      <c r="A15" s="198"/>
      <c r="B15" s="57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8"/>
      <c r="DN15" s="198"/>
      <c r="DO15" s="198"/>
      <c r="DP15" s="198"/>
      <c r="DQ15" s="198"/>
      <c r="DR15" s="198"/>
      <c r="DS15" s="198"/>
      <c r="DT15" s="198"/>
      <c r="DU15" s="198"/>
      <c r="DV15" s="198"/>
      <c r="DW15" s="198"/>
      <c r="DX15" s="198"/>
      <c r="DY15" s="198"/>
      <c r="DZ15" s="198"/>
      <c r="EA15" s="198"/>
      <c r="EB15" s="198"/>
      <c r="EC15" s="198"/>
      <c r="ED15" s="198"/>
      <c r="EE15" s="198"/>
      <c r="EF15" s="198"/>
      <c r="EG15" s="198"/>
      <c r="EH15" s="198"/>
      <c r="EI15" s="198"/>
      <c r="EJ15" s="198"/>
      <c r="EK15" s="198"/>
      <c r="EL15" s="198"/>
      <c r="EM15" s="198"/>
      <c r="EN15" s="198"/>
      <c r="EO15" s="198"/>
      <c r="EP15" s="198"/>
      <c r="EQ15" s="198"/>
      <c r="ER15" s="198"/>
      <c r="ES15" s="198"/>
      <c r="ET15" s="198"/>
      <c r="EU15" s="198"/>
      <c r="EV15" s="198"/>
      <c r="EW15" s="198"/>
      <c r="EX15" s="198"/>
      <c r="EY15" s="198"/>
      <c r="EZ15" s="198"/>
      <c r="FA15" s="198"/>
      <c r="FB15" s="198"/>
      <c r="FC15" s="198"/>
      <c r="FD15" s="198"/>
      <c r="FE15" s="198"/>
      <c r="FF15" s="198"/>
      <c r="FG15" s="198"/>
      <c r="FH15" s="198"/>
      <c r="FI15" s="198"/>
      <c r="FJ15" s="198"/>
      <c r="FK15" s="198"/>
      <c r="FL15" s="198"/>
      <c r="FM15" s="198"/>
      <c r="FN15" s="198"/>
      <c r="FO15" s="198"/>
      <c r="FP15" s="198"/>
      <c r="FQ15" s="198"/>
      <c r="FR15" s="198"/>
      <c r="FS15" s="198"/>
      <c r="FT15" s="198"/>
      <c r="FU15" s="198"/>
      <c r="FV15" s="198"/>
      <c r="FW15" s="198"/>
      <c r="FX15" s="198"/>
      <c r="FY15" s="198"/>
      <c r="FZ15" s="198"/>
      <c r="GA15" s="198"/>
      <c r="GB15" s="198"/>
      <c r="GC15" s="198"/>
      <c r="GD15" s="198"/>
      <c r="GE15" s="198"/>
      <c r="GF15" s="198"/>
      <c r="GG15" s="198"/>
      <c r="GH15" s="198"/>
      <c r="GI15" s="198"/>
      <c r="GJ15" s="198"/>
      <c r="GK15" s="198"/>
      <c r="GL15" s="198"/>
      <c r="GM15" s="198"/>
      <c r="GN15" s="198"/>
      <c r="GO15" s="198"/>
      <c r="GP15" s="198"/>
      <c r="GQ15" s="198"/>
      <c r="GR15" s="198"/>
      <c r="GS15" s="198"/>
      <c r="GT15" s="198"/>
      <c r="GU15" s="198"/>
      <c r="GV15" s="198"/>
      <c r="GW15" s="198"/>
      <c r="GX15" s="198"/>
      <c r="GY15" s="198"/>
      <c r="GZ15" s="198"/>
      <c r="HA15" s="198"/>
      <c r="HB15" s="198"/>
      <c r="HC15" s="198"/>
      <c r="HD15" s="198"/>
      <c r="HE15" s="198"/>
      <c r="HF15" s="198"/>
      <c r="HG15" s="198"/>
      <c r="HH15" s="198"/>
      <c r="HI15" s="198"/>
      <c r="HJ15" s="198"/>
      <c r="HK15" s="198"/>
      <c r="HL15" s="198"/>
      <c r="HM15" s="198"/>
      <c r="HN15" s="198"/>
      <c r="HO15" s="198"/>
      <c r="HP15" s="198"/>
      <c r="HQ15" s="198"/>
      <c r="HR15" s="198"/>
      <c r="HS15" s="198"/>
      <c r="HT15" s="198"/>
      <c r="HU15" s="198"/>
      <c r="HV15" s="198"/>
      <c r="HW15" s="198"/>
      <c r="HX15" s="198"/>
      <c r="HY15" s="198"/>
      <c r="HZ15" s="198"/>
      <c r="IA15" s="198"/>
      <c r="IB15" s="198"/>
      <c r="IC15" s="198"/>
      <c r="ID15" s="198"/>
      <c r="IE15" s="198"/>
      <c r="IF15" s="198"/>
      <c r="IG15" s="198"/>
      <c r="IH15" s="198"/>
      <c r="II15" s="198"/>
      <c r="IJ15" s="198"/>
      <c r="IK15" s="198"/>
      <c r="IL15" s="198"/>
      <c r="IM15" s="198"/>
      <c r="IN15" s="198"/>
      <c r="IO15" s="198"/>
      <c r="IP15" s="198"/>
      <c r="IQ15" s="198"/>
      <c r="IR15" s="198"/>
      <c r="IS15" s="198"/>
      <c r="IT15" s="198"/>
    </row>
    <row r="16" spans="1:254" s="4" customFormat="1" ht="24" customHeight="1">
      <c r="A16" s="198"/>
      <c r="B16" s="236" t="s">
        <v>118</v>
      </c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  <c r="DN16" s="198"/>
      <c r="DO16" s="198"/>
      <c r="DP16" s="198"/>
      <c r="DQ16" s="198"/>
      <c r="DR16" s="198"/>
      <c r="DS16" s="198"/>
      <c r="DT16" s="198"/>
      <c r="DU16" s="198"/>
      <c r="DV16" s="198"/>
      <c r="DW16" s="198"/>
      <c r="DX16" s="198"/>
      <c r="DY16" s="198"/>
      <c r="DZ16" s="198"/>
      <c r="EA16" s="198"/>
      <c r="EB16" s="198"/>
      <c r="EC16" s="198"/>
      <c r="ED16" s="198"/>
      <c r="EE16" s="198"/>
      <c r="EF16" s="198"/>
      <c r="EG16" s="198"/>
      <c r="EH16" s="198"/>
      <c r="EI16" s="198"/>
      <c r="EJ16" s="198"/>
      <c r="EK16" s="198"/>
      <c r="EL16" s="198"/>
      <c r="EM16" s="198"/>
      <c r="EN16" s="198"/>
      <c r="EO16" s="198"/>
      <c r="EP16" s="198"/>
      <c r="EQ16" s="198"/>
      <c r="ER16" s="198"/>
      <c r="ES16" s="198"/>
      <c r="ET16" s="198"/>
      <c r="EU16" s="198"/>
      <c r="EV16" s="198"/>
      <c r="EW16" s="198"/>
      <c r="EX16" s="198"/>
      <c r="EY16" s="198"/>
      <c r="EZ16" s="198"/>
      <c r="FA16" s="198"/>
      <c r="FB16" s="198"/>
      <c r="FC16" s="198"/>
      <c r="FD16" s="198"/>
      <c r="FE16" s="198"/>
      <c r="FF16" s="198"/>
      <c r="FG16" s="198"/>
      <c r="FH16" s="198"/>
      <c r="FI16" s="198"/>
      <c r="FJ16" s="198"/>
      <c r="FK16" s="198"/>
      <c r="FL16" s="198"/>
      <c r="FM16" s="198"/>
      <c r="FN16" s="198"/>
      <c r="FO16" s="198"/>
      <c r="FP16" s="198"/>
      <c r="FQ16" s="198"/>
      <c r="FR16" s="198"/>
      <c r="FS16" s="198"/>
      <c r="FT16" s="198"/>
      <c r="FU16" s="198"/>
      <c r="FV16" s="198"/>
      <c r="FW16" s="198"/>
      <c r="FX16" s="198"/>
      <c r="FY16" s="198"/>
      <c r="FZ16" s="198"/>
      <c r="GA16" s="198"/>
      <c r="GB16" s="198"/>
      <c r="GC16" s="198"/>
      <c r="GD16" s="198"/>
      <c r="GE16" s="198"/>
      <c r="GF16" s="198"/>
      <c r="GG16" s="198"/>
      <c r="GH16" s="198"/>
      <c r="GI16" s="198"/>
      <c r="GJ16" s="198"/>
      <c r="GK16" s="198"/>
      <c r="GL16" s="198"/>
      <c r="GM16" s="198"/>
      <c r="GN16" s="198"/>
      <c r="GO16" s="198"/>
      <c r="GP16" s="198"/>
      <c r="GQ16" s="198"/>
      <c r="GR16" s="198"/>
      <c r="GS16" s="198"/>
      <c r="GT16" s="198"/>
      <c r="GU16" s="198"/>
      <c r="GV16" s="198"/>
      <c r="GW16" s="198"/>
      <c r="GX16" s="198"/>
      <c r="GY16" s="198"/>
      <c r="GZ16" s="198"/>
      <c r="HA16" s="198"/>
      <c r="HB16" s="198"/>
      <c r="HC16" s="198"/>
      <c r="HD16" s="198"/>
      <c r="HE16" s="198"/>
      <c r="HF16" s="198"/>
      <c r="HG16" s="198"/>
      <c r="HH16" s="198"/>
      <c r="HI16" s="198"/>
      <c r="HJ16" s="198"/>
      <c r="HK16" s="198"/>
      <c r="HL16" s="198"/>
      <c r="HM16" s="198"/>
      <c r="HN16" s="198"/>
      <c r="HO16" s="198"/>
      <c r="HP16" s="198"/>
      <c r="HQ16" s="198"/>
      <c r="HR16" s="198"/>
      <c r="HS16" s="198"/>
      <c r="HT16" s="198"/>
      <c r="HU16" s="198"/>
      <c r="HV16" s="198"/>
      <c r="HW16" s="198"/>
      <c r="HX16" s="198"/>
      <c r="HY16" s="198"/>
      <c r="HZ16" s="198"/>
      <c r="IA16" s="198"/>
      <c r="IB16" s="198"/>
      <c r="IC16" s="198"/>
      <c r="ID16" s="198"/>
      <c r="IE16" s="198"/>
      <c r="IF16" s="198"/>
      <c r="IG16" s="198"/>
      <c r="IH16" s="198"/>
      <c r="II16" s="198"/>
      <c r="IJ16" s="198"/>
      <c r="IK16" s="198"/>
      <c r="IL16" s="198"/>
      <c r="IM16" s="198"/>
      <c r="IN16" s="198"/>
      <c r="IO16" s="198"/>
      <c r="IP16" s="198"/>
      <c r="IQ16" s="198"/>
      <c r="IR16" s="198"/>
      <c r="IS16" s="198"/>
      <c r="IT16" s="198"/>
    </row>
    <row r="17" spans="1:254" s="4" customFormat="1" ht="24" customHeight="1">
      <c r="A17" s="198"/>
      <c r="B17" s="547" t="s">
        <v>119</v>
      </c>
      <c r="C17" s="548"/>
      <c r="D17" s="548"/>
      <c r="E17" s="54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  <c r="DP17" s="198"/>
      <c r="DQ17" s="198"/>
      <c r="DR17" s="198"/>
      <c r="DS17" s="198"/>
      <c r="DT17" s="198"/>
      <c r="DU17" s="198"/>
      <c r="DV17" s="198"/>
      <c r="DW17" s="198"/>
      <c r="DX17" s="198"/>
      <c r="DY17" s="198"/>
      <c r="DZ17" s="198"/>
      <c r="EA17" s="198"/>
      <c r="EB17" s="198"/>
      <c r="EC17" s="198"/>
      <c r="ED17" s="198"/>
      <c r="EE17" s="198"/>
      <c r="EF17" s="198"/>
      <c r="EG17" s="198"/>
      <c r="EH17" s="198"/>
      <c r="EI17" s="198"/>
      <c r="EJ17" s="198"/>
      <c r="EK17" s="198"/>
      <c r="EL17" s="198"/>
      <c r="EM17" s="198"/>
      <c r="EN17" s="198"/>
      <c r="EO17" s="198"/>
      <c r="EP17" s="198"/>
      <c r="EQ17" s="198"/>
      <c r="ER17" s="198"/>
      <c r="ES17" s="198"/>
      <c r="ET17" s="198"/>
      <c r="EU17" s="198"/>
      <c r="EV17" s="198"/>
      <c r="EW17" s="198"/>
      <c r="EX17" s="198"/>
      <c r="EY17" s="198"/>
      <c r="EZ17" s="198"/>
      <c r="FA17" s="198"/>
      <c r="FB17" s="198"/>
      <c r="FC17" s="198"/>
      <c r="FD17" s="198"/>
      <c r="FE17" s="198"/>
      <c r="FF17" s="198"/>
      <c r="FG17" s="198"/>
      <c r="FH17" s="198"/>
      <c r="FI17" s="198"/>
      <c r="FJ17" s="198"/>
      <c r="FK17" s="198"/>
      <c r="FL17" s="198"/>
      <c r="FM17" s="198"/>
      <c r="FN17" s="198"/>
      <c r="FO17" s="198"/>
      <c r="FP17" s="198"/>
      <c r="FQ17" s="198"/>
      <c r="FR17" s="198"/>
      <c r="FS17" s="198"/>
      <c r="FT17" s="198"/>
      <c r="FU17" s="198"/>
      <c r="FV17" s="198"/>
      <c r="FW17" s="198"/>
      <c r="FX17" s="198"/>
      <c r="FY17" s="198"/>
      <c r="FZ17" s="198"/>
      <c r="GA17" s="198"/>
      <c r="GB17" s="198"/>
      <c r="GC17" s="198"/>
      <c r="GD17" s="198"/>
      <c r="GE17" s="198"/>
      <c r="GF17" s="198"/>
      <c r="GG17" s="198"/>
      <c r="GH17" s="198"/>
      <c r="GI17" s="198"/>
      <c r="GJ17" s="198"/>
      <c r="GK17" s="198"/>
      <c r="GL17" s="198"/>
      <c r="GM17" s="198"/>
      <c r="GN17" s="198"/>
      <c r="GO17" s="198"/>
      <c r="GP17" s="198"/>
      <c r="GQ17" s="198"/>
      <c r="GR17" s="198"/>
      <c r="GS17" s="198"/>
      <c r="GT17" s="198"/>
      <c r="GU17" s="198"/>
      <c r="GV17" s="198"/>
      <c r="GW17" s="198"/>
      <c r="GX17" s="198"/>
      <c r="GY17" s="198"/>
      <c r="GZ17" s="198"/>
      <c r="HA17" s="198"/>
      <c r="HB17" s="198"/>
      <c r="HC17" s="198"/>
      <c r="HD17" s="198"/>
      <c r="HE17" s="198"/>
      <c r="HF17" s="198"/>
      <c r="HG17" s="198"/>
      <c r="HH17" s="198"/>
      <c r="HI17" s="198"/>
      <c r="HJ17" s="198"/>
      <c r="HK17" s="198"/>
      <c r="HL17" s="198"/>
      <c r="HM17" s="198"/>
      <c r="HN17" s="198"/>
      <c r="HO17" s="198"/>
      <c r="HP17" s="198"/>
      <c r="HQ17" s="198"/>
      <c r="HR17" s="198"/>
      <c r="HS17" s="198"/>
      <c r="HT17" s="198"/>
      <c r="HU17" s="198"/>
      <c r="HV17" s="198"/>
      <c r="HW17" s="198"/>
      <c r="HX17" s="198"/>
      <c r="HY17" s="198"/>
      <c r="HZ17" s="198"/>
      <c r="IA17" s="198"/>
      <c r="IB17" s="198"/>
      <c r="IC17" s="198"/>
      <c r="ID17" s="198"/>
      <c r="IE17" s="198"/>
      <c r="IF17" s="198"/>
      <c r="IG17" s="198"/>
      <c r="IH17" s="198"/>
      <c r="II17" s="198"/>
      <c r="IJ17" s="198"/>
      <c r="IK17" s="198"/>
      <c r="IL17" s="198"/>
      <c r="IM17" s="198"/>
      <c r="IN17" s="198"/>
      <c r="IO17" s="198"/>
      <c r="IP17" s="198"/>
      <c r="IQ17" s="198"/>
      <c r="IR17" s="198"/>
      <c r="IS17" s="198"/>
      <c r="IT17" s="198"/>
    </row>
    <row r="18" spans="1:254" s="4" customFormat="1" ht="24" customHeight="1">
      <c r="A18" s="198"/>
      <c r="B18" s="548"/>
      <c r="C18" s="548"/>
      <c r="D18" s="548"/>
      <c r="E18" s="54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98"/>
      <c r="DO18" s="198"/>
      <c r="DP18" s="198"/>
      <c r="DQ18" s="198"/>
      <c r="DR18" s="198"/>
      <c r="DS18" s="198"/>
      <c r="DT18" s="198"/>
      <c r="DU18" s="198"/>
      <c r="DV18" s="198"/>
      <c r="DW18" s="198"/>
      <c r="DX18" s="198"/>
      <c r="DY18" s="198"/>
      <c r="DZ18" s="198"/>
      <c r="EA18" s="198"/>
      <c r="EB18" s="198"/>
      <c r="EC18" s="198"/>
      <c r="ED18" s="198"/>
      <c r="EE18" s="198"/>
      <c r="EF18" s="198"/>
      <c r="EG18" s="198"/>
      <c r="EH18" s="198"/>
      <c r="EI18" s="198"/>
      <c r="EJ18" s="198"/>
      <c r="EK18" s="198"/>
      <c r="EL18" s="198"/>
      <c r="EM18" s="198"/>
      <c r="EN18" s="198"/>
      <c r="EO18" s="198"/>
      <c r="EP18" s="198"/>
      <c r="EQ18" s="198"/>
      <c r="ER18" s="198"/>
      <c r="ES18" s="198"/>
      <c r="ET18" s="198"/>
      <c r="EU18" s="198"/>
      <c r="EV18" s="198"/>
      <c r="EW18" s="198"/>
      <c r="EX18" s="198"/>
      <c r="EY18" s="198"/>
      <c r="EZ18" s="198"/>
      <c r="FA18" s="198"/>
      <c r="FB18" s="198"/>
      <c r="FC18" s="198"/>
      <c r="FD18" s="198"/>
      <c r="FE18" s="198"/>
      <c r="FF18" s="198"/>
      <c r="FG18" s="198"/>
      <c r="FH18" s="198"/>
      <c r="FI18" s="198"/>
      <c r="FJ18" s="198"/>
      <c r="FK18" s="198"/>
      <c r="FL18" s="198"/>
      <c r="FM18" s="198"/>
      <c r="FN18" s="198"/>
      <c r="FO18" s="198"/>
      <c r="FP18" s="198"/>
      <c r="FQ18" s="198"/>
      <c r="FR18" s="198"/>
      <c r="FS18" s="198"/>
      <c r="FT18" s="198"/>
      <c r="FU18" s="198"/>
      <c r="FV18" s="198"/>
      <c r="FW18" s="198"/>
      <c r="FX18" s="198"/>
      <c r="FY18" s="198"/>
      <c r="FZ18" s="198"/>
      <c r="GA18" s="198"/>
      <c r="GB18" s="198"/>
      <c r="GC18" s="198"/>
      <c r="GD18" s="198"/>
      <c r="GE18" s="198"/>
      <c r="GF18" s="198"/>
      <c r="GG18" s="198"/>
      <c r="GH18" s="198"/>
      <c r="GI18" s="198"/>
      <c r="GJ18" s="198"/>
      <c r="GK18" s="198"/>
      <c r="GL18" s="198"/>
      <c r="GM18" s="198"/>
      <c r="GN18" s="198"/>
      <c r="GO18" s="198"/>
      <c r="GP18" s="198"/>
      <c r="GQ18" s="198"/>
      <c r="GR18" s="198"/>
      <c r="GS18" s="198"/>
      <c r="GT18" s="198"/>
      <c r="GU18" s="198"/>
      <c r="GV18" s="198"/>
      <c r="GW18" s="198"/>
      <c r="GX18" s="198"/>
      <c r="GY18" s="198"/>
      <c r="GZ18" s="198"/>
      <c r="HA18" s="198"/>
      <c r="HB18" s="198"/>
      <c r="HC18" s="198"/>
      <c r="HD18" s="198"/>
      <c r="HE18" s="198"/>
      <c r="HF18" s="198"/>
      <c r="HG18" s="198"/>
      <c r="HH18" s="198"/>
      <c r="HI18" s="198"/>
      <c r="HJ18" s="198"/>
      <c r="HK18" s="198"/>
      <c r="HL18" s="198"/>
      <c r="HM18" s="198"/>
      <c r="HN18" s="198"/>
      <c r="HO18" s="198"/>
      <c r="HP18" s="198"/>
      <c r="HQ18" s="198"/>
      <c r="HR18" s="198"/>
      <c r="HS18" s="198"/>
      <c r="HT18" s="198"/>
      <c r="HU18" s="198"/>
      <c r="HV18" s="198"/>
      <c r="HW18" s="198"/>
      <c r="HX18" s="198"/>
      <c r="HY18" s="198"/>
      <c r="HZ18" s="198"/>
      <c r="IA18" s="198"/>
      <c r="IB18" s="198"/>
      <c r="IC18" s="198"/>
      <c r="ID18" s="198"/>
      <c r="IE18" s="198"/>
      <c r="IF18" s="198"/>
      <c r="IG18" s="198"/>
      <c r="IH18" s="198"/>
      <c r="II18" s="198"/>
      <c r="IJ18" s="198"/>
      <c r="IK18" s="198"/>
      <c r="IL18" s="198"/>
      <c r="IM18" s="198"/>
      <c r="IN18" s="198"/>
      <c r="IO18" s="198"/>
      <c r="IP18" s="198"/>
      <c r="IQ18" s="198"/>
      <c r="IR18" s="198"/>
      <c r="IS18" s="198"/>
      <c r="IT18" s="198"/>
    </row>
    <row r="19" spans="1:254" s="4" customFormat="1" ht="24" customHeight="1">
      <c r="A19" s="198"/>
      <c r="B19" s="237" t="s">
        <v>120</v>
      </c>
      <c r="C19" s="237"/>
      <c r="D19" s="237"/>
      <c r="E19" s="237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8"/>
      <c r="DG19" s="198"/>
      <c r="DH19" s="198"/>
      <c r="DI19" s="198"/>
      <c r="DJ19" s="198"/>
      <c r="DK19" s="198"/>
      <c r="DL19" s="198"/>
      <c r="DM19" s="198"/>
      <c r="DN19" s="198"/>
      <c r="DO19" s="198"/>
      <c r="DP19" s="198"/>
      <c r="DQ19" s="198"/>
      <c r="DR19" s="198"/>
      <c r="DS19" s="198"/>
      <c r="DT19" s="198"/>
      <c r="DU19" s="198"/>
      <c r="DV19" s="198"/>
      <c r="DW19" s="198"/>
      <c r="DX19" s="198"/>
      <c r="DY19" s="198"/>
      <c r="DZ19" s="198"/>
      <c r="EA19" s="198"/>
      <c r="EB19" s="198"/>
      <c r="EC19" s="198"/>
      <c r="ED19" s="198"/>
      <c r="EE19" s="198"/>
      <c r="EF19" s="198"/>
      <c r="EG19" s="198"/>
      <c r="EH19" s="198"/>
      <c r="EI19" s="198"/>
      <c r="EJ19" s="198"/>
      <c r="EK19" s="198"/>
      <c r="EL19" s="198"/>
      <c r="EM19" s="198"/>
      <c r="EN19" s="198"/>
      <c r="EO19" s="198"/>
      <c r="EP19" s="198"/>
      <c r="EQ19" s="198"/>
      <c r="ER19" s="198"/>
      <c r="ES19" s="198"/>
      <c r="ET19" s="198"/>
      <c r="EU19" s="198"/>
      <c r="EV19" s="198"/>
      <c r="EW19" s="198"/>
      <c r="EX19" s="198"/>
      <c r="EY19" s="198"/>
      <c r="EZ19" s="198"/>
      <c r="FA19" s="198"/>
      <c r="FB19" s="198"/>
      <c r="FC19" s="198"/>
      <c r="FD19" s="198"/>
      <c r="FE19" s="198"/>
      <c r="FF19" s="198"/>
      <c r="FG19" s="198"/>
      <c r="FH19" s="198"/>
      <c r="FI19" s="198"/>
      <c r="FJ19" s="198"/>
      <c r="FK19" s="198"/>
      <c r="FL19" s="198"/>
      <c r="FM19" s="198"/>
      <c r="FN19" s="198"/>
      <c r="FO19" s="198"/>
      <c r="FP19" s="198"/>
      <c r="FQ19" s="198"/>
      <c r="FR19" s="198"/>
      <c r="FS19" s="198"/>
      <c r="FT19" s="198"/>
      <c r="FU19" s="198"/>
      <c r="FV19" s="198"/>
      <c r="FW19" s="198"/>
      <c r="FX19" s="198"/>
      <c r="FY19" s="198"/>
      <c r="FZ19" s="198"/>
      <c r="GA19" s="198"/>
      <c r="GB19" s="198"/>
      <c r="GC19" s="198"/>
      <c r="GD19" s="198"/>
      <c r="GE19" s="198"/>
      <c r="GF19" s="198"/>
      <c r="GG19" s="198"/>
      <c r="GH19" s="198"/>
      <c r="GI19" s="198"/>
      <c r="GJ19" s="198"/>
      <c r="GK19" s="198"/>
      <c r="GL19" s="198"/>
      <c r="GM19" s="198"/>
      <c r="GN19" s="198"/>
      <c r="GO19" s="198"/>
      <c r="GP19" s="198"/>
      <c r="GQ19" s="198"/>
      <c r="GR19" s="198"/>
      <c r="GS19" s="198"/>
      <c r="GT19" s="198"/>
      <c r="GU19" s="198"/>
      <c r="GV19" s="198"/>
      <c r="GW19" s="198"/>
      <c r="GX19" s="198"/>
      <c r="GY19" s="198"/>
      <c r="GZ19" s="198"/>
      <c r="HA19" s="198"/>
      <c r="HB19" s="198"/>
      <c r="HC19" s="198"/>
      <c r="HD19" s="198"/>
      <c r="HE19" s="198"/>
      <c r="HF19" s="198"/>
      <c r="HG19" s="198"/>
      <c r="HH19" s="198"/>
      <c r="HI19" s="198"/>
      <c r="HJ19" s="198"/>
      <c r="HK19" s="198"/>
      <c r="HL19" s="198"/>
      <c r="HM19" s="198"/>
      <c r="HN19" s="198"/>
      <c r="HO19" s="198"/>
      <c r="HP19" s="198"/>
      <c r="HQ19" s="198"/>
      <c r="HR19" s="198"/>
      <c r="HS19" s="198"/>
      <c r="HT19" s="198"/>
      <c r="HU19" s="198"/>
      <c r="HV19" s="198"/>
      <c r="HW19" s="198"/>
      <c r="HX19" s="198"/>
      <c r="HY19" s="198"/>
      <c r="HZ19" s="198"/>
      <c r="IA19" s="198"/>
      <c r="IB19" s="198"/>
      <c r="IC19" s="198"/>
      <c r="ID19" s="198"/>
      <c r="IE19" s="198"/>
      <c r="IF19" s="198"/>
      <c r="IG19" s="198"/>
      <c r="IH19" s="198"/>
      <c r="II19" s="198"/>
      <c r="IJ19" s="198"/>
      <c r="IK19" s="198"/>
      <c r="IL19" s="198"/>
      <c r="IM19" s="198"/>
      <c r="IN19" s="198"/>
      <c r="IO19" s="198"/>
      <c r="IP19" s="198"/>
      <c r="IQ19" s="198"/>
      <c r="IR19" s="198"/>
      <c r="IS19" s="198"/>
      <c r="IT19" s="198"/>
    </row>
    <row r="20" spans="1:254" s="4" customFormat="1" ht="24" customHeight="1">
      <c r="A20" s="198"/>
      <c r="B20" s="549"/>
      <c r="C20" s="549"/>
      <c r="D20" s="549"/>
      <c r="E20" s="549"/>
      <c r="F20" s="549"/>
      <c r="G20" s="549"/>
      <c r="H20" s="549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8"/>
      <c r="DP20" s="198"/>
      <c r="DQ20" s="198"/>
      <c r="DR20" s="198"/>
      <c r="DS20" s="198"/>
      <c r="DT20" s="198"/>
      <c r="DU20" s="198"/>
      <c r="DV20" s="198"/>
      <c r="DW20" s="198"/>
      <c r="DX20" s="198"/>
      <c r="DY20" s="198"/>
      <c r="DZ20" s="198"/>
      <c r="EA20" s="198"/>
      <c r="EB20" s="198"/>
      <c r="EC20" s="198"/>
      <c r="ED20" s="198"/>
      <c r="EE20" s="198"/>
      <c r="EF20" s="198"/>
      <c r="EG20" s="198"/>
      <c r="EH20" s="198"/>
      <c r="EI20" s="198"/>
      <c r="EJ20" s="198"/>
      <c r="EK20" s="198"/>
      <c r="EL20" s="198"/>
      <c r="EM20" s="198"/>
      <c r="EN20" s="198"/>
      <c r="EO20" s="198"/>
      <c r="EP20" s="198"/>
      <c r="EQ20" s="198"/>
      <c r="ER20" s="198"/>
      <c r="ES20" s="198"/>
      <c r="ET20" s="198"/>
      <c r="EU20" s="198"/>
      <c r="EV20" s="198"/>
      <c r="EW20" s="198"/>
      <c r="EX20" s="198"/>
      <c r="EY20" s="198"/>
      <c r="EZ20" s="198"/>
      <c r="FA20" s="198"/>
      <c r="FB20" s="198"/>
      <c r="FC20" s="198"/>
      <c r="FD20" s="198"/>
      <c r="FE20" s="198"/>
      <c r="FF20" s="198"/>
      <c r="FG20" s="198"/>
      <c r="FH20" s="198"/>
      <c r="FI20" s="198"/>
      <c r="FJ20" s="198"/>
      <c r="FK20" s="198"/>
      <c r="FL20" s="198"/>
      <c r="FM20" s="198"/>
      <c r="FN20" s="198"/>
      <c r="FO20" s="198"/>
      <c r="FP20" s="198"/>
      <c r="FQ20" s="198"/>
      <c r="FR20" s="198"/>
      <c r="FS20" s="198"/>
      <c r="FT20" s="198"/>
      <c r="FU20" s="198"/>
      <c r="FV20" s="198"/>
      <c r="FW20" s="198"/>
      <c r="FX20" s="198"/>
      <c r="FY20" s="198"/>
      <c r="FZ20" s="198"/>
      <c r="GA20" s="198"/>
      <c r="GB20" s="198"/>
      <c r="GC20" s="198"/>
      <c r="GD20" s="198"/>
      <c r="GE20" s="198"/>
      <c r="GF20" s="198"/>
      <c r="GG20" s="198"/>
      <c r="GH20" s="198"/>
      <c r="GI20" s="198"/>
      <c r="GJ20" s="198"/>
      <c r="GK20" s="198"/>
      <c r="GL20" s="198"/>
      <c r="GM20" s="198"/>
      <c r="GN20" s="198"/>
      <c r="GO20" s="198"/>
      <c r="GP20" s="198"/>
      <c r="GQ20" s="198"/>
      <c r="GR20" s="198"/>
      <c r="GS20" s="198"/>
      <c r="GT20" s="198"/>
      <c r="GU20" s="198"/>
      <c r="GV20" s="198"/>
      <c r="GW20" s="198"/>
      <c r="GX20" s="198"/>
      <c r="GY20" s="198"/>
      <c r="GZ20" s="198"/>
      <c r="HA20" s="198"/>
      <c r="HB20" s="198"/>
      <c r="HC20" s="198"/>
      <c r="HD20" s="198"/>
      <c r="HE20" s="198"/>
      <c r="HF20" s="198"/>
      <c r="HG20" s="198"/>
      <c r="HH20" s="198"/>
      <c r="HI20" s="198"/>
      <c r="HJ20" s="198"/>
      <c r="HK20" s="198"/>
      <c r="HL20" s="198"/>
      <c r="HM20" s="198"/>
      <c r="HN20" s="198"/>
      <c r="HO20" s="198"/>
      <c r="HP20" s="198"/>
      <c r="HQ20" s="198"/>
      <c r="HR20" s="198"/>
      <c r="HS20" s="198"/>
      <c r="HT20" s="198"/>
      <c r="HU20" s="198"/>
      <c r="HV20" s="198"/>
      <c r="HW20" s="198"/>
      <c r="HX20" s="198"/>
      <c r="HY20" s="198"/>
      <c r="HZ20" s="198"/>
      <c r="IA20" s="198"/>
      <c r="IB20" s="198"/>
      <c r="IC20" s="198"/>
      <c r="ID20" s="198"/>
      <c r="IE20" s="198"/>
      <c r="IF20" s="198"/>
      <c r="IG20" s="198"/>
      <c r="IH20" s="198"/>
      <c r="II20" s="198"/>
      <c r="IJ20" s="198"/>
      <c r="IK20" s="198"/>
      <c r="IL20" s="198"/>
      <c r="IM20" s="198"/>
      <c r="IN20" s="198"/>
      <c r="IO20" s="198"/>
      <c r="IP20" s="198"/>
      <c r="IQ20" s="198"/>
      <c r="IR20" s="198"/>
      <c r="IS20" s="198"/>
      <c r="IT20" s="198"/>
    </row>
    <row r="21" spans="1:254" s="4" customFormat="1" ht="24" customHeight="1">
      <c r="A21" s="198"/>
      <c r="B21" s="549"/>
      <c r="C21" s="549"/>
      <c r="D21" s="549"/>
      <c r="E21" s="549"/>
      <c r="F21" s="549"/>
      <c r="G21" s="549"/>
      <c r="H21" s="549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  <c r="DN21" s="198"/>
      <c r="DO21" s="198"/>
      <c r="DP21" s="198"/>
      <c r="DQ21" s="198"/>
      <c r="DR21" s="198"/>
      <c r="DS21" s="198"/>
      <c r="DT21" s="198"/>
      <c r="DU21" s="198"/>
      <c r="DV21" s="198"/>
      <c r="DW21" s="198"/>
      <c r="DX21" s="198"/>
      <c r="DY21" s="198"/>
      <c r="DZ21" s="198"/>
      <c r="EA21" s="198"/>
      <c r="EB21" s="198"/>
      <c r="EC21" s="198"/>
      <c r="ED21" s="198"/>
      <c r="EE21" s="198"/>
      <c r="EF21" s="198"/>
      <c r="EG21" s="198"/>
      <c r="EH21" s="198"/>
      <c r="EI21" s="198"/>
      <c r="EJ21" s="198"/>
      <c r="EK21" s="198"/>
      <c r="EL21" s="198"/>
      <c r="EM21" s="198"/>
      <c r="EN21" s="198"/>
      <c r="EO21" s="198"/>
      <c r="EP21" s="198"/>
      <c r="EQ21" s="198"/>
      <c r="ER21" s="198"/>
      <c r="ES21" s="198"/>
      <c r="ET21" s="198"/>
      <c r="EU21" s="198"/>
      <c r="EV21" s="198"/>
      <c r="EW21" s="198"/>
      <c r="EX21" s="198"/>
      <c r="EY21" s="198"/>
      <c r="EZ21" s="198"/>
      <c r="FA21" s="198"/>
      <c r="FB21" s="198"/>
      <c r="FC21" s="198"/>
      <c r="FD21" s="198"/>
      <c r="FE21" s="198"/>
      <c r="FF21" s="198"/>
      <c r="FG21" s="198"/>
      <c r="FH21" s="198"/>
      <c r="FI21" s="198"/>
      <c r="FJ21" s="198"/>
      <c r="FK21" s="198"/>
      <c r="FL21" s="198"/>
      <c r="FM21" s="198"/>
      <c r="FN21" s="198"/>
      <c r="FO21" s="198"/>
      <c r="FP21" s="198"/>
      <c r="FQ21" s="198"/>
      <c r="FR21" s="198"/>
      <c r="FS21" s="198"/>
      <c r="FT21" s="198"/>
      <c r="FU21" s="198"/>
      <c r="FV21" s="198"/>
      <c r="FW21" s="198"/>
      <c r="FX21" s="198"/>
      <c r="FY21" s="198"/>
      <c r="FZ21" s="198"/>
      <c r="GA21" s="198"/>
      <c r="GB21" s="198"/>
      <c r="GC21" s="198"/>
      <c r="GD21" s="198"/>
      <c r="GE21" s="198"/>
      <c r="GF21" s="198"/>
      <c r="GG21" s="198"/>
      <c r="GH21" s="198"/>
      <c r="GI21" s="198"/>
      <c r="GJ21" s="198"/>
      <c r="GK21" s="198"/>
      <c r="GL21" s="198"/>
      <c r="GM21" s="198"/>
      <c r="GN21" s="198"/>
      <c r="GO21" s="198"/>
      <c r="GP21" s="198"/>
      <c r="GQ21" s="198"/>
      <c r="GR21" s="198"/>
      <c r="GS21" s="198"/>
      <c r="GT21" s="198"/>
      <c r="GU21" s="198"/>
      <c r="GV21" s="198"/>
      <c r="GW21" s="198"/>
      <c r="GX21" s="198"/>
      <c r="GY21" s="198"/>
      <c r="GZ21" s="198"/>
      <c r="HA21" s="198"/>
      <c r="HB21" s="198"/>
      <c r="HC21" s="198"/>
      <c r="HD21" s="198"/>
      <c r="HE21" s="198"/>
      <c r="HF21" s="198"/>
      <c r="HG21" s="198"/>
      <c r="HH21" s="198"/>
      <c r="HI21" s="198"/>
      <c r="HJ21" s="198"/>
      <c r="HK21" s="198"/>
      <c r="HL21" s="198"/>
      <c r="HM21" s="198"/>
      <c r="HN21" s="198"/>
      <c r="HO21" s="198"/>
      <c r="HP21" s="198"/>
      <c r="HQ21" s="198"/>
      <c r="HR21" s="198"/>
      <c r="HS21" s="198"/>
      <c r="HT21" s="198"/>
      <c r="HU21" s="198"/>
      <c r="HV21" s="198"/>
      <c r="HW21" s="198"/>
      <c r="HX21" s="198"/>
      <c r="HY21" s="198"/>
      <c r="HZ21" s="198"/>
      <c r="IA21" s="198"/>
      <c r="IB21" s="198"/>
      <c r="IC21" s="198"/>
      <c r="ID21" s="198"/>
      <c r="IE21" s="198"/>
      <c r="IF21" s="198"/>
      <c r="IG21" s="198"/>
      <c r="IH21" s="198"/>
      <c r="II21" s="198"/>
      <c r="IJ21" s="198"/>
      <c r="IK21" s="198"/>
      <c r="IL21" s="198"/>
      <c r="IM21" s="198"/>
      <c r="IN21" s="198"/>
      <c r="IO21" s="198"/>
      <c r="IP21" s="198"/>
      <c r="IQ21" s="198"/>
      <c r="IR21" s="198"/>
      <c r="IS21" s="198"/>
      <c r="IT21" s="198"/>
    </row>
    <row r="22" spans="1:254" s="4" customFormat="1" ht="24" customHeight="1">
      <c r="A22" s="198"/>
      <c r="B22" s="549"/>
      <c r="C22" s="549"/>
      <c r="D22" s="549"/>
      <c r="E22" s="549"/>
      <c r="F22" s="549"/>
      <c r="G22" s="549"/>
      <c r="H22" s="549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  <c r="DI22" s="198"/>
      <c r="DJ22" s="198"/>
      <c r="DK22" s="198"/>
      <c r="DL22" s="198"/>
      <c r="DM22" s="198"/>
      <c r="DN22" s="198"/>
      <c r="DO22" s="198"/>
      <c r="DP22" s="198"/>
      <c r="DQ22" s="198"/>
      <c r="DR22" s="198"/>
      <c r="DS22" s="198"/>
      <c r="DT22" s="198"/>
      <c r="DU22" s="198"/>
      <c r="DV22" s="198"/>
      <c r="DW22" s="198"/>
      <c r="DX22" s="198"/>
      <c r="DY22" s="198"/>
      <c r="DZ22" s="198"/>
      <c r="EA22" s="198"/>
      <c r="EB22" s="198"/>
      <c r="EC22" s="198"/>
      <c r="ED22" s="198"/>
      <c r="EE22" s="198"/>
      <c r="EF22" s="198"/>
      <c r="EG22" s="198"/>
      <c r="EH22" s="198"/>
      <c r="EI22" s="198"/>
      <c r="EJ22" s="198"/>
      <c r="EK22" s="198"/>
      <c r="EL22" s="198"/>
      <c r="EM22" s="198"/>
      <c r="EN22" s="198"/>
      <c r="EO22" s="198"/>
      <c r="EP22" s="198"/>
      <c r="EQ22" s="198"/>
      <c r="ER22" s="198"/>
      <c r="ES22" s="198"/>
      <c r="ET22" s="198"/>
      <c r="EU22" s="198"/>
      <c r="EV22" s="198"/>
      <c r="EW22" s="198"/>
      <c r="EX22" s="198"/>
      <c r="EY22" s="198"/>
      <c r="EZ22" s="198"/>
      <c r="FA22" s="198"/>
      <c r="FB22" s="198"/>
      <c r="FC22" s="198"/>
      <c r="FD22" s="198"/>
      <c r="FE22" s="198"/>
      <c r="FF22" s="198"/>
      <c r="FG22" s="198"/>
      <c r="FH22" s="198"/>
      <c r="FI22" s="198"/>
      <c r="FJ22" s="198"/>
      <c r="FK22" s="198"/>
      <c r="FL22" s="198"/>
      <c r="FM22" s="198"/>
      <c r="FN22" s="198"/>
      <c r="FO22" s="198"/>
      <c r="FP22" s="198"/>
      <c r="FQ22" s="198"/>
      <c r="FR22" s="198"/>
      <c r="FS22" s="198"/>
      <c r="FT22" s="198"/>
      <c r="FU22" s="198"/>
      <c r="FV22" s="198"/>
      <c r="FW22" s="198"/>
      <c r="FX22" s="198"/>
      <c r="FY22" s="198"/>
      <c r="FZ22" s="198"/>
      <c r="GA22" s="198"/>
      <c r="GB22" s="198"/>
      <c r="GC22" s="198"/>
      <c r="GD22" s="198"/>
      <c r="GE22" s="198"/>
      <c r="GF22" s="198"/>
      <c r="GG22" s="198"/>
      <c r="GH22" s="198"/>
      <c r="GI22" s="198"/>
      <c r="GJ22" s="198"/>
      <c r="GK22" s="198"/>
      <c r="GL22" s="198"/>
      <c r="GM22" s="198"/>
      <c r="GN22" s="198"/>
      <c r="GO22" s="198"/>
      <c r="GP22" s="198"/>
      <c r="GQ22" s="198"/>
      <c r="GR22" s="198"/>
      <c r="GS22" s="198"/>
      <c r="GT22" s="198"/>
      <c r="GU22" s="198"/>
      <c r="GV22" s="198"/>
      <c r="GW22" s="198"/>
      <c r="GX22" s="198"/>
      <c r="GY22" s="198"/>
      <c r="GZ22" s="198"/>
      <c r="HA22" s="198"/>
      <c r="HB22" s="198"/>
      <c r="HC22" s="198"/>
      <c r="HD22" s="198"/>
      <c r="HE22" s="198"/>
      <c r="HF22" s="198"/>
      <c r="HG22" s="198"/>
      <c r="HH22" s="198"/>
      <c r="HI22" s="198"/>
      <c r="HJ22" s="198"/>
      <c r="HK22" s="198"/>
      <c r="HL22" s="198"/>
      <c r="HM22" s="198"/>
      <c r="HN22" s="198"/>
      <c r="HO22" s="198"/>
      <c r="HP22" s="198"/>
      <c r="HQ22" s="198"/>
      <c r="HR22" s="198"/>
      <c r="HS22" s="198"/>
      <c r="HT22" s="198"/>
      <c r="HU22" s="198"/>
      <c r="HV22" s="198"/>
      <c r="HW22" s="198"/>
      <c r="HX22" s="198"/>
      <c r="HY22" s="198"/>
      <c r="HZ22" s="198"/>
      <c r="IA22" s="198"/>
      <c r="IB22" s="198"/>
      <c r="IC22" s="198"/>
      <c r="ID22" s="198"/>
      <c r="IE22" s="198"/>
      <c r="IF22" s="198"/>
      <c r="IG22" s="198"/>
      <c r="IH22" s="198"/>
      <c r="II22" s="198"/>
      <c r="IJ22" s="198"/>
      <c r="IK22" s="198"/>
      <c r="IL22" s="198"/>
      <c r="IM22" s="198"/>
      <c r="IN22" s="198"/>
      <c r="IO22" s="198"/>
      <c r="IP22" s="198"/>
      <c r="IQ22" s="198"/>
      <c r="IR22" s="198"/>
      <c r="IS22" s="198"/>
      <c r="IT22" s="198"/>
    </row>
    <row r="23" spans="1:254" s="4" customFormat="1" ht="24" customHeight="1">
      <c r="A23" s="198"/>
      <c r="B23" s="549"/>
      <c r="C23" s="549"/>
      <c r="D23" s="549"/>
      <c r="E23" s="549"/>
      <c r="F23" s="549"/>
      <c r="G23" s="549"/>
      <c r="H23" s="549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  <c r="DD23" s="198"/>
      <c r="DE23" s="198"/>
      <c r="DF23" s="198"/>
      <c r="DG23" s="198"/>
      <c r="DH23" s="198"/>
      <c r="DI23" s="198"/>
      <c r="DJ23" s="198"/>
      <c r="DK23" s="198"/>
      <c r="DL23" s="198"/>
      <c r="DM23" s="198"/>
      <c r="DN23" s="198"/>
      <c r="DO23" s="198"/>
      <c r="DP23" s="198"/>
      <c r="DQ23" s="198"/>
      <c r="DR23" s="198"/>
      <c r="DS23" s="198"/>
      <c r="DT23" s="198"/>
      <c r="DU23" s="198"/>
      <c r="DV23" s="198"/>
      <c r="DW23" s="198"/>
      <c r="DX23" s="198"/>
      <c r="DY23" s="198"/>
      <c r="DZ23" s="198"/>
      <c r="EA23" s="198"/>
      <c r="EB23" s="198"/>
      <c r="EC23" s="198"/>
      <c r="ED23" s="198"/>
      <c r="EE23" s="198"/>
      <c r="EF23" s="198"/>
      <c r="EG23" s="198"/>
      <c r="EH23" s="198"/>
      <c r="EI23" s="198"/>
      <c r="EJ23" s="198"/>
      <c r="EK23" s="198"/>
      <c r="EL23" s="198"/>
      <c r="EM23" s="198"/>
      <c r="EN23" s="198"/>
      <c r="EO23" s="198"/>
      <c r="EP23" s="198"/>
      <c r="EQ23" s="198"/>
      <c r="ER23" s="198"/>
      <c r="ES23" s="198"/>
      <c r="ET23" s="198"/>
      <c r="EU23" s="198"/>
      <c r="EV23" s="198"/>
      <c r="EW23" s="198"/>
      <c r="EX23" s="198"/>
      <c r="EY23" s="198"/>
      <c r="EZ23" s="198"/>
      <c r="FA23" s="198"/>
      <c r="FB23" s="198"/>
      <c r="FC23" s="198"/>
      <c r="FD23" s="198"/>
      <c r="FE23" s="198"/>
      <c r="FF23" s="198"/>
      <c r="FG23" s="198"/>
      <c r="FH23" s="198"/>
      <c r="FI23" s="198"/>
      <c r="FJ23" s="198"/>
      <c r="FK23" s="198"/>
      <c r="FL23" s="198"/>
      <c r="FM23" s="198"/>
      <c r="FN23" s="198"/>
      <c r="FO23" s="198"/>
      <c r="FP23" s="198"/>
      <c r="FQ23" s="198"/>
      <c r="FR23" s="198"/>
      <c r="FS23" s="198"/>
      <c r="FT23" s="198"/>
      <c r="FU23" s="198"/>
      <c r="FV23" s="198"/>
      <c r="FW23" s="198"/>
      <c r="FX23" s="198"/>
      <c r="FY23" s="198"/>
      <c r="FZ23" s="198"/>
      <c r="GA23" s="198"/>
      <c r="GB23" s="198"/>
      <c r="GC23" s="198"/>
      <c r="GD23" s="198"/>
      <c r="GE23" s="198"/>
      <c r="GF23" s="198"/>
      <c r="GG23" s="198"/>
      <c r="GH23" s="198"/>
      <c r="GI23" s="198"/>
      <c r="GJ23" s="198"/>
      <c r="GK23" s="198"/>
      <c r="GL23" s="198"/>
      <c r="GM23" s="198"/>
      <c r="GN23" s="198"/>
      <c r="GO23" s="198"/>
      <c r="GP23" s="198"/>
      <c r="GQ23" s="198"/>
      <c r="GR23" s="198"/>
      <c r="GS23" s="198"/>
      <c r="GT23" s="198"/>
      <c r="GU23" s="198"/>
      <c r="GV23" s="198"/>
      <c r="GW23" s="198"/>
      <c r="GX23" s="198"/>
      <c r="GY23" s="198"/>
      <c r="GZ23" s="198"/>
      <c r="HA23" s="198"/>
      <c r="HB23" s="198"/>
      <c r="HC23" s="198"/>
      <c r="HD23" s="198"/>
      <c r="HE23" s="198"/>
      <c r="HF23" s="198"/>
      <c r="HG23" s="198"/>
      <c r="HH23" s="198"/>
      <c r="HI23" s="198"/>
      <c r="HJ23" s="198"/>
      <c r="HK23" s="198"/>
      <c r="HL23" s="198"/>
      <c r="HM23" s="198"/>
      <c r="HN23" s="198"/>
      <c r="HO23" s="198"/>
      <c r="HP23" s="198"/>
      <c r="HQ23" s="198"/>
      <c r="HR23" s="198"/>
      <c r="HS23" s="198"/>
      <c r="HT23" s="198"/>
      <c r="HU23" s="198"/>
      <c r="HV23" s="198"/>
      <c r="HW23" s="198"/>
      <c r="HX23" s="198"/>
      <c r="HY23" s="198"/>
      <c r="HZ23" s="198"/>
      <c r="IA23" s="198"/>
      <c r="IB23" s="198"/>
      <c r="IC23" s="198"/>
      <c r="ID23" s="198"/>
      <c r="IE23" s="198"/>
      <c r="IF23" s="198"/>
      <c r="IG23" s="198"/>
      <c r="IH23" s="198"/>
      <c r="II23" s="198"/>
      <c r="IJ23" s="198"/>
      <c r="IK23" s="198"/>
      <c r="IL23" s="198"/>
      <c r="IM23" s="198"/>
      <c r="IN23" s="198"/>
      <c r="IO23" s="198"/>
      <c r="IP23" s="198"/>
      <c r="IQ23" s="198"/>
      <c r="IR23" s="198"/>
      <c r="IS23" s="198"/>
      <c r="IT23" s="198"/>
    </row>
    <row r="24" spans="1:254" s="4" customFormat="1" ht="24" customHeight="1">
      <c r="A24" s="198"/>
      <c r="B24" s="549"/>
      <c r="C24" s="549"/>
      <c r="D24" s="549"/>
      <c r="E24" s="549"/>
      <c r="F24" s="549"/>
      <c r="G24" s="549"/>
      <c r="H24" s="549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  <c r="CS24" s="198"/>
      <c r="CT24" s="198"/>
      <c r="CU24" s="198"/>
      <c r="CV24" s="198"/>
      <c r="CW24" s="198"/>
      <c r="CX24" s="198"/>
      <c r="CY24" s="198"/>
      <c r="CZ24" s="198"/>
      <c r="DA24" s="198"/>
      <c r="DB24" s="198"/>
      <c r="DC24" s="198"/>
      <c r="DD24" s="198"/>
      <c r="DE24" s="198"/>
      <c r="DF24" s="198"/>
      <c r="DG24" s="198"/>
      <c r="DH24" s="198"/>
      <c r="DI24" s="198"/>
      <c r="DJ24" s="198"/>
      <c r="DK24" s="198"/>
      <c r="DL24" s="198"/>
      <c r="DM24" s="198"/>
      <c r="DN24" s="198"/>
      <c r="DO24" s="198"/>
      <c r="DP24" s="198"/>
      <c r="DQ24" s="198"/>
      <c r="DR24" s="198"/>
      <c r="DS24" s="198"/>
      <c r="DT24" s="198"/>
      <c r="DU24" s="198"/>
      <c r="DV24" s="198"/>
      <c r="DW24" s="198"/>
      <c r="DX24" s="198"/>
      <c r="DY24" s="198"/>
      <c r="DZ24" s="198"/>
      <c r="EA24" s="198"/>
      <c r="EB24" s="198"/>
      <c r="EC24" s="198"/>
      <c r="ED24" s="198"/>
      <c r="EE24" s="198"/>
      <c r="EF24" s="198"/>
      <c r="EG24" s="198"/>
      <c r="EH24" s="198"/>
      <c r="EI24" s="198"/>
      <c r="EJ24" s="198"/>
      <c r="EK24" s="198"/>
      <c r="EL24" s="198"/>
      <c r="EM24" s="198"/>
      <c r="EN24" s="198"/>
      <c r="EO24" s="198"/>
      <c r="EP24" s="198"/>
      <c r="EQ24" s="198"/>
      <c r="ER24" s="198"/>
      <c r="ES24" s="198"/>
      <c r="ET24" s="198"/>
      <c r="EU24" s="198"/>
      <c r="EV24" s="198"/>
      <c r="EW24" s="198"/>
      <c r="EX24" s="198"/>
      <c r="EY24" s="198"/>
      <c r="EZ24" s="198"/>
      <c r="FA24" s="198"/>
      <c r="FB24" s="198"/>
      <c r="FC24" s="198"/>
      <c r="FD24" s="198"/>
      <c r="FE24" s="198"/>
      <c r="FF24" s="198"/>
      <c r="FG24" s="198"/>
      <c r="FH24" s="198"/>
      <c r="FI24" s="198"/>
      <c r="FJ24" s="198"/>
      <c r="FK24" s="198"/>
      <c r="FL24" s="198"/>
      <c r="FM24" s="198"/>
      <c r="FN24" s="198"/>
      <c r="FO24" s="198"/>
      <c r="FP24" s="198"/>
      <c r="FQ24" s="198"/>
      <c r="FR24" s="198"/>
      <c r="FS24" s="198"/>
      <c r="FT24" s="198"/>
      <c r="FU24" s="198"/>
      <c r="FV24" s="198"/>
      <c r="FW24" s="198"/>
      <c r="FX24" s="198"/>
      <c r="FY24" s="198"/>
      <c r="FZ24" s="198"/>
      <c r="GA24" s="198"/>
      <c r="GB24" s="198"/>
      <c r="GC24" s="198"/>
      <c r="GD24" s="198"/>
      <c r="GE24" s="198"/>
      <c r="GF24" s="198"/>
      <c r="GG24" s="198"/>
      <c r="GH24" s="198"/>
      <c r="GI24" s="198"/>
      <c r="GJ24" s="198"/>
      <c r="GK24" s="198"/>
      <c r="GL24" s="198"/>
      <c r="GM24" s="198"/>
      <c r="GN24" s="198"/>
      <c r="GO24" s="198"/>
      <c r="GP24" s="198"/>
      <c r="GQ24" s="198"/>
      <c r="GR24" s="198"/>
      <c r="GS24" s="198"/>
      <c r="GT24" s="198"/>
      <c r="GU24" s="198"/>
      <c r="GV24" s="198"/>
      <c r="GW24" s="198"/>
      <c r="GX24" s="198"/>
      <c r="GY24" s="198"/>
      <c r="GZ24" s="198"/>
      <c r="HA24" s="198"/>
      <c r="HB24" s="198"/>
      <c r="HC24" s="198"/>
      <c r="HD24" s="198"/>
      <c r="HE24" s="198"/>
      <c r="HF24" s="198"/>
      <c r="HG24" s="198"/>
      <c r="HH24" s="198"/>
      <c r="HI24" s="198"/>
      <c r="HJ24" s="198"/>
      <c r="HK24" s="198"/>
      <c r="HL24" s="198"/>
      <c r="HM24" s="198"/>
      <c r="HN24" s="198"/>
      <c r="HO24" s="198"/>
      <c r="HP24" s="198"/>
      <c r="HQ24" s="198"/>
      <c r="HR24" s="198"/>
      <c r="HS24" s="198"/>
      <c r="HT24" s="198"/>
      <c r="HU24" s="198"/>
      <c r="HV24" s="198"/>
      <c r="HW24" s="198"/>
      <c r="HX24" s="198"/>
      <c r="HY24" s="198"/>
      <c r="HZ24" s="198"/>
      <c r="IA24" s="198"/>
      <c r="IB24" s="198"/>
      <c r="IC24" s="198"/>
      <c r="ID24" s="198"/>
      <c r="IE24" s="198"/>
      <c r="IF24" s="198"/>
      <c r="IG24" s="198"/>
      <c r="IH24" s="198"/>
      <c r="II24" s="198"/>
      <c r="IJ24" s="198"/>
      <c r="IK24" s="198"/>
      <c r="IL24" s="198"/>
      <c r="IM24" s="198"/>
      <c r="IN24" s="198"/>
      <c r="IO24" s="198"/>
      <c r="IP24" s="198"/>
      <c r="IQ24" s="198"/>
      <c r="IR24" s="198"/>
      <c r="IS24" s="198"/>
      <c r="IT24" s="198"/>
    </row>
    <row r="25" spans="1:254" s="4" customFormat="1" ht="24" customHeight="1">
      <c r="A25" s="198"/>
      <c r="B25" s="549"/>
      <c r="C25" s="549"/>
      <c r="D25" s="549"/>
      <c r="E25" s="549"/>
      <c r="F25" s="549"/>
      <c r="G25" s="549"/>
      <c r="H25" s="549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8"/>
      <c r="DE25" s="198"/>
      <c r="DF25" s="198"/>
      <c r="DG25" s="198"/>
      <c r="DH25" s="198"/>
      <c r="DI25" s="198"/>
      <c r="DJ25" s="198"/>
      <c r="DK25" s="198"/>
      <c r="DL25" s="198"/>
      <c r="DM25" s="198"/>
      <c r="DN25" s="198"/>
      <c r="DO25" s="198"/>
      <c r="DP25" s="198"/>
      <c r="DQ25" s="198"/>
      <c r="DR25" s="198"/>
      <c r="DS25" s="198"/>
      <c r="DT25" s="198"/>
      <c r="DU25" s="198"/>
      <c r="DV25" s="198"/>
      <c r="DW25" s="198"/>
      <c r="DX25" s="198"/>
      <c r="DY25" s="198"/>
      <c r="DZ25" s="198"/>
      <c r="EA25" s="198"/>
      <c r="EB25" s="198"/>
      <c r="EC25" s="198"/>
      <c r="ED25" s="198"/>
      <c r="EE25" s="198"/>
      <c r="EF25" s="198"/>
      <c r="EG25" s="198"/>
      <c r="EH25" s="198"/>
      <c r="EI25" s="198"/>
      <c r="EJ25" s="198"/>
      <c r="EK25" s="198"/>
      <c r="EL25" s="198"/>
      <c r="EM25" s="198"/>
      <c r="EN25" s="198"/>
      <c r="EO25" s="198"/>
      <c r="EP25" s="198"/>
      <c r="EQ25" s="198"/>
      <c r="ER25" s="198"/>
      <c r="ES25" s="198"/>
      <c r="ET25" s="198"/>
      <c r="EU25" s="198"/>
      <c r="EV25" s="198"/>
      <c r="EW25" s="198"/>
      <c r="EX25" s="198"/>
      <c r="EY25" s="198"/>
      <c r="EZ25" s="198"/>
      <c r="FA25" s="198"/>
      <c r="FB25" s="198"/>
      <c r="FC25" s="198"/>
      <c r="FD25" s="198"/>
      <c r="FE25" s="198"/>
      <c r="FF25" s="198"/>
      <c r="FG25" s="198"/>
      <c r="FH25" s="198"/>
      <c r="FI25" s="198"/>
      <c r="FJ25" s="198"/>
      <c r="FK25" s="198"/>
      <c r="FL25" s="198"/>
      <c r="FM25" s="198"/>
      <c r="FN25" s="198"/>
      <c r="FO25" s="198"/>
      <c r="FP25" s="198"/>
      <c r="FQ25" s="198"/>
      <c r="FR25" s="198"/>
      <c r="FS25" s="198"/>
      <c r="FT25" s="198"/>
      <c r="FU25" s="198"/>
      <c r="FV25" s="198"/>
      <c r="FW25" s="198"/>
      <c r="FX25" s="198"/>
      <c r="FY25" s="198"/>
      <c r="FZ25" s="198"/>
      <c r="GA25" s="198"/>
      <c r="GB25" s="198"/>
      <c r="GC25" s="198"/>
      <c r="GD25" s="198"/>
      <c r="GE25" s="198"/>
      <c r="GF25" s="198"/>
      <c r="GG25" s="198"/>
      <c r="GH25" s="198"/>
      <c r="GI25" s="198"/>
      <c r="GJ25" s="198"/>
      <c r="GK25" s="198"/>
      <c r="GL25" s="198"/>
      <c r="GM25" s="198"/>
      <c r="GN25" s="198"/>
      <c r="GO25" s="198"/>
      <c r="GP25" s="198"/>
      <c r="GQ25" s="198"/>
      <c r="GR25" s="198"/>
      <c r="GS25" s="198"/>
      <c r="GT25" s="198"/>
      <c r="GU25" s="198"/>
      <c r="GV25" s="198"/>
      <c r="GW25" s="198"/>
      <c r="GX25" s="198"/>
      <c r="GY25" s="198"/>
      <c r="GZ25" s="198"/>
      <c r="HA25" s="198"/>
      <c r="HB25" s="198"/>
      <c r="HC25" s="198"/>
      <c r="HD25" s="198"/>
      <c r="HE25" s="198"/>
      <c r="HF25" s="198"/>
      <c r="HG25" s="198"/>
      <c r="HH25" s="198"/>
      <c r="HI25" s="198"/>
      <c r="HJ25" s="198"/>
      <c r="HK25" s="198"/>
      <c r="HL25" s="198"/>
      <c r="HM25" s="198"/>
      <c r="HN25" s="198"/>
      <c r="HO25" s="198"/>
      <c r="HP25" s="198"/>
      <c r="HQ25" s="198"/>
      <c r="HR25" s="198"/>
      <c r="HS25" s="198"/>
      <c r="HT25" s="198"/>
      <c r="HU25" s="198"/>
      <c r="HV25" s="198"/>
      <c r="HW25" s="198"/>
      <c r="HX25" s="198"/>
      <c r="HY25" s="198"/>
      <c r="HZ25" s="198"/>
      <c r="IA25" s="198"/>
      <c r="IB25" s="198"/>
      <c r="IC25" s="198"/>
      <c r="ID25" s="198"/>
      <c r="IE25" s="198"/>
      <c r="IF25" s="198"/>
      <c r="IG25" s="198"/>
      <c r="IH25" s="198"/>
      <c r="II25" s="198"/>
      <c r="IJ25" s="198"/>
      <c r="IK25" s="198"/>
      <c r="IL25" s="198"/>
      <c r="IM25" s="198"/>
      <c r="IN25" s="198"/>
      <c r="IO25" s="198"/>
      <c r="IP25" s="198"/>
      <c r="IQ25" s="198"/>
      <c r="IR25" s="198"/>
      <c r="IS25" s="198"/>
      <c r="IT25" s="198"/>
    </row>
    <row r="26" spans="1:254" s="4" customFormat="1" ht="24" customHeight="1">
      <c r="A26" s="198"/>
      <c r="B26" s="549"/>
      <c r="C26" s="549"/>
      <c r="D26" s="549"/>
      <c r="E26" s="549"/>
      <c r="F26" s="549"/>
      <c r="G26" s="549"/>
      <c r="H26" s="549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198"/>
      <c r="CP26" s="198"/>
      <c r="CQ26" s="198"/>
      <c r="CR26" s="198"/>
      <c r="CS26" s="198"/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  <c r="DE26" s="198"/>
      <c r="DF26" s="198"/>
      <c r="DG26" s="198"/>
      <c r="DH26" s="198"/>
      <c r="DI26" s="198"/>
      <c r="DJ26" s="198"/>
      <c r="DK26" s="198"/>
      <c r="DL26" s="198"/>
      <c r="DM26" s="198"/>
      <c r="DN26" s="198"/>
      <c r="DO26" s="198"/>
      <c r="DP26" s="198"/>
      <c r="DQ26" s="198"/>
      <c r="DR26" s="198"/>
      <c r="DS26" s="198"/>
      <c r="DT26" s="198"/>
      <c r="DU26" s="198"/>
      <c r="DV26" s="198"/>
      <c r="DW26" s="198"/>
      <c r="DX26" s="198"/>
      <c r="DY26" s="198"/>
      <c r="DZ26" s="198"/>
      <c r="EA26" s="198"/>
      <c r="EB26" s="198"/>
      <c r="EC26" s="198"/>
      <c r="ED26" s="198"/>
      <c r="EE26" s="198"/>
      <c r="EF26" s="198"/>
      <c r="EG26" s="198"/>
      <c r="EH26" s="198"/>
      <c r="EI26" s="198"/>
      <c r="EJ26" s="198"/>
      <c r="EK26" s="198"/>
      <c r="EL26" s="198"/>
      <c r="EM26" s="198"/>
      <c r="EN26" s="198"/>
      <c r="EO26" s="198"/>
      <c r="EP26" s="198"/>
      <c r="EQ26" s="198"/>
      <c r="ER26" s="198"/>
      <c r="ES26" s="198"/>
      <c r="ET26" s="198"/>
      <c r="EU26" s="198"/>
      <c r="EV26" s="198"/>
      <c r="EW26" s="198"/>
      <c r="EX26" s="198"/>
      <c r="EY26" s="198"/>
      <c r="EZ26" s="198"/>
      <c r="FA26" s="198"/>
      <c r="FB26" s="198"/>
      <c r="FC26" s="198"/>
      <c r="FD26" s="198"/>
      <c r="FE26" s="198"/>
      <c r="FF26" s="198"/>
      <c r="FG26" s="198"/>
      <c r="FH26" s="198"/>
      <c r="FI26" s="198"/>
      <c r="FJ26" s="198"/>
      <c r="FK26" s="198"/>
      <c r="FL26" s="198"/>
      <c r="FM26" s="198"/>
      <c r="FN26" s="198"/>
      <c r="FO26" s="198"/>
      <c r="FP26" s="198"/>
      <c r="FQ26" s="198"/>
      <c r="FR26" s="198"/>
      <c r="FS26" s="198"/>
      <c r="FT26" s="198"/>
      <c r="FU26" s="198"/>
      <c r="FV26" s="198"/>
      <c r="FW26" s="198"/>
      <c r="FX26" s="198"/>
      <c r="FY26" s="198"/>
      <c r="FZ26" s="198"/>
      <c r="GA26" s="198"/>
      <c r="GB26" s="198"/>
      <c r="GC26" s="198"/>
      <c r="GD26" s="198"/>
      <c r="GE26" s="198"/>
      <c r="GF26" s="198"/>
      <c r="GG26" s="198"/>
      <c r="GH26" s="198"/>
      <c r="GI26" s="198"/>
      <c r="GJ26" s="198"/>
      <c r="GK26" s="198"/>
      <c r="GL26" s="198"/>
      <c r="GM26" s="198"/>
      <c r="GN26" s="198"/>
      <c r="GO26" s="198"/>
      <c r="GP26" s="198"/>
      <c r="GQ26" s="198"/>
      <c r="GR26" s="198"/>
      <c r="GS26" s="198"/>
      <c r="GT26" s="198"/>
      <c r="GU26" s="198"/>
      <c r="GV26" s="198"/>
      <c r="GW26" s="198"/>
      <c r="GX26" s="198"/>
      <c r="GY26" s="198"/>
      <c r="GZ26" s="198"/>
      <c r="HA26" s="198"/>
      <c r="HB26" s="198"/>
      <c r="HC26" s="198"/>
      <c r="HD26" s="198"/>
      <c r="HE26" s="198"/>
      <c r="HF26" s="198"/>
      <c r="HG26" s="198"/>
      <c r="HH26" s="198"/>
      <c r="HI26" s="198"/>
      <c r="HJ26" s="198"/>
      <c r="HK26" s="198"/>
      <c r="HL26" s="198"/>
      <c r="HM26" s="198"/>
      <c r="HN26" s="198"/>
      <c r="HO26" s="198"/>
      <c r="HP26" s="198"/>
      <c r="HQ26" s="198"/>
      <c r="HR26" s="198"/>
      <c r="HS26" s="198"/>
      <c r="HT26" s="198"/>
      <c r="HU26" s="198"/>
      <c r="HV26" s="198"/>
      <c r="HW26" s="198"/>
      <c r="HX26" s="198"/>
      <c r="HY26" s="198"/>
      <c r="HZ26" s="198"/>
      <c r="IA26" s="198"/>
      <c r="IB26" s="198"/>
      <c r="IC26" s="198"/>
      <c r="ID26" s="198"/>
      <c r="IE26" s="198"/>
      <c r="IF26" s="198"/>
      <c r="IG26" s="198"/>
      <c r="IH26" s="198"/>
      <c r="II26" s="198"/>
      <c r="IJ26" s="198"/>
      <c r="IK26" s="198"/>
      <c r="IL26" s="198"/>
      <c r="IM26" s="198"/>
      <c r="IN26" s="198"/>
      <c r="IO26" s="198"/>
      <c r="IP26" s="198"/>
      <c r="IQ26" s="198"/>
      <c r="IR26" s="198"/>
      <c r="IS26" s="198"/>
      <c r="IT26" s="198"/>
    </row>
    <row r="27" spans="2:8" ht="20.25">
      <c r="B27" s="155" t="s">
        <v>77</v>
      </c>
      <c r="C27" s="155"/>
      <c r="D27" s="155"/>
      <c r="E27" s="155"/>
      <c r="F27" s="155"/>
      <c r="G27" s="155"/>
      <c r="H27" s="61"/>
    </row>
    <row r="28" spans="2:9" ht="20.25">
      <c r="B28" s="15"/>
      <c r="C28" s="15"/>
      <c r="D28" s="61"/>
      <c r="E28" s="61"/>
      <c r="F28" s="15"/>
      <c r="G28" s="15"/>
      <c r="H28" s="15"/>
      <c r="I28" s="15"/>
    </row>
    <row r="29" spans="2:4" ht="20.25">
      <c r="B29" s="155" t="s">
        <v>26</v>
      </c>
      <c r="D29" s="238"/>
    </row>
    <row r="30" spans="2:8" ht="20.25">
      <c r="B30" s="462"/>
      <c r="C30" s="462"/>
      <c r="D30" s="462"/>
      <c r="E30" s="462"/>
      <c r="F30" s="462"/>
      <c r="G30" s="462"/>
      <c r="H30" s="462"/>
    </row>
    <row r="31" spans="2:8" ht="20.25">
      <c r="B31" s="462"/>
      <c r="C31" s="462"/>
      <c r="D31" s="462"/>
      <c r="E31" s="462"/>
      <c r="F31" s="462"/>
      <c r="G31" s="462"/>
      <c r="H31" s="462"/>
    </row>
    <row r="32" spans="2:8" ht="20.25">
      <c r="B32" s="462"/>
      <c r="C32" s="462"/>
      <c r="D32" s="462"/>
      <c r="E32" s="462"/>
      <c r="F32" s="462"/>
      <c r="G32" s="462"/>
      <c r="H32" s="462"/>
    </row>
    <row r="33" spans="2:8" ht="20.25">
      <c r="B33" s="462"/>
      <c r="C33" s="462"/>
      <c r="D33" s="462"/>
      <c r="E33" s="462"/>
      <c r="F33" s="462"/>
      <c r="G33" s="462"/>
      <c r="H33" s="462"/>
    </row>
    <row r="34" spans="2:8" ht="20.25">
      <c r="B34" s="462"/>
      <c r="C34" s="462"/>
      <c r="D34" s="462"/>
      <c r="E34" s="462"/>
      <c r="F34" s="462"/>
      <c r="G34" s="462"/>
      <c r="H34" s="462"/>
    </row>
    <row r="35" spans="2:8" ht="20.25">
      <c r="B35" s="462"/>
      <c r="C35" s="462"/>
      <c r="D35" s="462"/>
      <c r="E35" s="462"/>
      <c r="F35" s="462"/>
      <c r="G35" s="462"/>
      <c r="H35" s="462"/>
    </row>
    <row r="36" spans="2:8" ht="20.25">
      <c r="B36" s="462"/>
      <c r="C36" s="462"/>
      <c r="D36" s="462"/>
      <c r="E36" s="462"/>
      <c r="F36" s="462"/>
      <c r="G36" s="462"/>
      <c r="H36" s="462"/>
    </row>
    <row r="37" spans="2:9" ht="20.25">
      <c r="B37" s="461" t="s">
        <v>77</v>
      </c>
      <c r="C37" s="461"/>
      <c r="D37" s="461"/>
      <c r="E37" s="461"/>
      <c r="F37" s="461"/>
      <c r="G37" s="461"/>
      <c r="H37" s="461"/>
      <c r="I37" s="61"/>
    </row>
    <row r="38" spans="2:9" ht="20.25">
      <c r="B38" s="155"/>
      <c r="C38" s="155"/>
      <c r="D38" s="155"/>
      <c r="E38" s="155"/>
      <c r="F38" s="155"/>
      <c r="G38" s="155"/>
      <c r="H38" s="155"/>
      <c r="I38" s="61"/>
    </row>
    <row r="39" spans="2:9" ht="20.25">
      <c r="B39" s="155" t="s">
        <v>25</v>
      </c>
      <c r="C39" s="15"/>
      <c r="D39" s="15"/>
      <c r="E39" s="15"/>
      <c r="F39" s="15"/>
      <c r="G39" s="15"/>
      <c r="H39" s="15"/>
      <c r="I39" s="15"/>
    </row>
    <row r="40" spans="2:8" ht="20.25">
      <c r="B40" s="462"/>
      <c r="C40" s="462"/>
      <c r="D40" s="462"/>
      <c r="E40" s="462"/>
      <c r="F40" s="462"/>
      <c r="G40" s="462"/>
      <c r="H40" s="462"/>
    </row>
    <row r="41" spans="2:8" ht="20.25">
      <c r="B41" s="462"/>
      <c r="C41" s="462"/>
      <c r="D41" s="462"/>
      <c r="E41" s="462"/>
      <c r="F41" s="462"/>
      <c r="G41" s="462"/>
      <c r="H41" s="462"/>
    </row>
    <row r="42" spans="2:8" ht="20.25">
      <c r="B42" s="462"/>
      <c r="C42" s="462"/>
      <c r="D42" s="462"/>
      <c r="E42" s="462"/>
      <c r="F42" s="462"/>
      <c r="G42" s="462"/>
      <c r="H42" s="462"/>
    </row>
    <row r="43" spans="2:8" ht="20.25">
      <c r="B43" s="462"/>
      <c r="C43" s="462"/>
      <c r="D43" s="462"/>
      <c r="E43" s="462"/>
      <c r="F43" s="462"/>
      <c r="G43" s="462"/>
      <c r="H43" s="462"/>
    </row>
    <row r="44" spans="2:8" ht="20.25">
      <c r="B44" s="462"/>
      <c r="C44" s="462"/>
      <c r="D44" s="462"/>
      <c r="E44" s="462"/>
      <c r="F44" s="462"/>
      <c r="G44" s="462"/>
      <c r="H44" s="462"/>
    </row>
    <row r="45" spans="2:8" ht="20.25">
      <c r="B45" s="462"/>
      <c r="C45" s="462"/>
      <c r="D45" s="462"/>
      <c r="E45" s="462"/>
      <c r="F45" s="462"/>
      <c r="G45" s="462"/>
      <c r="H45" s="462"/>
    </row>
    <row r="46" spans="2:8" ht="20.25">
      <c r="B46" s="462"/>
      <c r="C46" s="462"/>
      <c r="D46" s="462"/>
      <c r="E46" s="462"/>
      <c r="F46" s="462"/>
      <c r="G46" s="462"/>
      <c r="H46" s="462"/>
    </row>
    <row r="47" spans="2:9" ht="20.25">
      <c r="B47" s="461" t="s">
        <v>77</v>
      </c>
      <c r="C47" s="461"/>
      <c r="D47" s="461"/>
      <c r="E47" s="461"/>
      <c r="F47" s="461"/>
      <c r="G47" s="461"/>
      <c r="H47" s="61"/>
      <c r="I47" s="61"/>
    </row>
  </sheetData>
  <sheetProtection password="DFCA" sheet="1"/>
  <mergeCells count="19">
    <mergeCell ref="B17:E18"/>
    <mergeCell ref="B20:H26"/>
    <mergeCell ref="B30:H36"/>
    <mergeCell ref="B37:H37"/>
    <mergeCell ref="B40:H46"/>
    <mergeCell ref="B47:G47"/>
    <mergeCell ref="B10:C10"/>
    <mergeCell ref="F10:H10"/>
    <mergeCell ref="B11:C11"/>
    <mergeCell ref="F11:H11"/>
    <mergeCell ref="B12:C12"/>
    <mergeCell ref="F12:H12"/>
    <mergeCell ref="D1:G1"/>
    <mergeCell ref="F5:I5"/>
    <mergeCell ref="B7:C7"/>
    <mergeCell ref="B8:C8"/>
    <mergeCell ref="F8:H8"/>
    <mergeCell ref="B9:C9"/>
    <mergeCell ref="F9:H9"/>
  </mergeCells>
  <printOptions/>
  <pageMargins left="0.33" right="0.22" top="0.7480314960629921" bottom="0.7480314960629921" header="0.31496062992125984" footer="0.31496062992125984"/>
  <pageSetup horizontalDpi="600" verticalDpi="600" orientation="landscape" paperSize="9" scale="85" r:id="rId1"/>
  <headerFooter>
    <oddFooter>&amp;R&amp;P</oddFooter>
  </headerFooter>
  <rowBreaks count="1" manualBreakCount="1">
    <brk id="2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U61"/>
  <sheetViews>
    <sheetView zoomScale="90" zoomScaleNormal="90" zoomScalePageLayoutView="0" workbookViewId="0" topLeftCell="A5">
      <selection activeCell="V17" sqref="V17"/>
    </sheetView>
  </sheetViews>
  <sheetFormatPr defaultColWidth="7.8515625" defaultRowHeight="15"/>
  <cols>
    <col min="1" max="1" width="11.28125" style="302" customWidth="1"/>
    <col min="2" max="2" width="8.140625" style="302" customWidth="1"/>
    <col min="3" max="3" width="3.140625" style="302" customWidth="1"/>
    <col min="4" max="4" width="14.7109375" style="302" customWidth="1"/>
    <col min="5" max="8" width="17.28125" style="302" customWidth="1"/>
    <col min="9" max="9" width="17.421875" style="302" customWidth="1"/>
    <col min="10" max="10" width="14.7109375" style="302" customWidth="1"/>
    <col min="11" max="11" width="10.00390625" style="302" customWidth="1"/>
    <col min="12" max="12" width="14.7109375" style="302" customWidth="1"/>
    <col min="13" max="13" width="10.00390625" style="302" customWidth="1"/>
    <col min="14" max="14" width="14.7109375" style="302" customWidth="1"/>
    <col min="15" max="16384" width="7.8515625" style="302" customWidth="1"/>
  </cols>
  <sheetData>
    <row r="1" spans="1:12" s="284" customFormat="1" ht="24">
      <c r="A1" s="278" t="s">
        <v>63</v>
      </c>
      <c r="B1" s="279">
        <v>4.3</v>
      </c>
      <c r="C1" s="280" t="s">
        <v>0</v>
      </c>
      <c r="D1" s="565" t="s">
        <v>125</v>
      </c>
      <c r="E1" s="565"/>
      <c r="F1" s="565"/>
      <c r="G1" s="565"/>
      <c r="H1" s="565"/>
      <c r="I1" s="565"/>
      <c r="J1" s="281"/>
      <c r="K1" s="282"/>
      <c r="L1" s="283"/>
    </row>
    <row r="2" spans="1:10" s="284" customFormat="1" ht="24.75" customHeight="1">
      <c r="A2" s="278" t="s">
        <v>1</v>
      </c>
      <c r="B2" s="285"/>
      <c r="C2" s="280" t="s">
        <v>0</v>
      </c>
      <c r="D2" s="286">
        <v>10</v>
      </c>
      <c r="E2" s="280"/>
      <c r="F2" s="280"/>
      <c r="G2" s="280"/>
      <c r="H2" s="280"/>
      <c r="I2" s="285"/>
      <c r="J2" s="285"/>
    </row>
    <row r="3" spans="1:13" s="284" customFormat="1" ht="24.75" customHeight="1">
      <c r="A3" s="278" t="s">
        <v>2</v>
      </c>
      <c r="B3" s="285"/>
      <c r="C3" s="280" t="s">
        <v>0</v>
      </c>
      <c r="D3" s="287">
        <f>IF(I5=1,"N/A",IF(COUNTBLANK(I9:I13)=5,0,J13))</f>
        <v>0</v>
      </c>
      <c r="E3" s="280"/>
      <c r="F3" s="280"/>
      <c r="G3" s="280"/>
      <c r="H3" s="280"/>
      <c r="I3" s="285"/>
      <c r="J3" s="285"/>
      <c r="K3" s="285"/>
      <c r="M3" s="288"/>
    </row>
    <row r="4" spans="1:11" s="284" customFormat="1" ht="24.75" customHeight="1">
      <c r="A4" s="289" t="s">
        <v>3</v>
      </c>
      <c r="B4" s="285"/>
      <c r="C4" s="280" t="s">
        <v>0</v>
      </c>
      <c r="D4" s="290" t="str">
        <f>IF(D5&gt;=4.5,"ดีมาก",IF(D5&gt;=3.5,"ดี",IF(D5&gt;=2.5,"ปานกลาง",IF(D5&gt;=1.5,"ต่ำ","ต่ำมาก"))))</f>
        <v>ต่ำมาก</v>
      </c>
      <c r="E4" s="280"/>
      <c r="F4" s="280"/>
      <c r="G4" s="280"/>
      <c r="H4" s="280"/>
      <c r="I4" s="285"/>
      <c r="J4" s="285"/>
      <c r="K4" s="285"/>
    </row>
    <row r="5" spans="1:13" s="284" customFormat="1" ht="24.75" customHeight="1">
      <c r="A5" s="289" t="s">
        <v>4</v>
      </c>
      <c r="B5" s="285"/>
      <c r="C5" s="280" t="s">
        <v>0</v>
      </c>
      <c r="D5" s="287">
        <f>IF(I5=1,1,D3)</f>
        <v>0</v>
      </c>
      <c r="E5" s="280"/>
      <c r="F5" s="280"/>
      <c r="G5" s="280"/>
      <c r="H5" s="280"/>
      <c r="I5" s="291"/>
      <c r="J5" s="566" t="s">
        <v>5</v>
      </c>
      <c r="K5" s="567"/>
      <c r="L5" s="567"/>
      <c r="M5" s="567"/>
    </row>
    <row r="6" spans="1:13" s="284" customFormat="1" ht="22.5" customHeight="1">
      <c r="A6" s="289"/>
      <c r="I6" s="292"/>
      <c r="M6" s="293"/>
    </row>
    <row r="7" spans="2:13" s="284" customFormat="1" ht="26.25" customHeight="1">
      <c r="B7" s="568" t="s">
        <v>11</v>
      </c>
      <c r="C7" s="568"/>
      <c r="D7" s="569" t="s">
        <v>12</v>
      </c>
      <c r="E7" s="570"/>
      <c r="F7" s="570"/>
      <c r="G7" s="570"/>
      <c r="H7" s="570"/>
      <c r="I7" s="294" t="s">
        <v>2</v>
      </c>
      <c r="J7" s="285"/>
      <c r="M7" s="295"/>
    </row>
    <row r="8" spans="2:13" s="296" customFormat="1" ht="54.75" customHeight="1">
      <c r="B8" s="556">
        <v>1</v>
      </c>
      <c r="C8" s="557"/>
      <c r="D8" s="558" t="s">
        <v>126</v>
      </c>
      <c r="E8" s="559"/>
      <c r="F8" s="559"/>
      <c r="G8" s="559"/>
      <c r="H8" s="559"/>
      <c r="I8" s="297"/>
      <c r="J8" s="554" t="s">
        <v>74</v>
      </c>
      <c r="K8" s="555"/>
      <c r="L8" s="555"/>
      <c r="M8" s="298"/>
    </row>
    <row r="9" spans="2:13" s="296" customFormat="1" ht="26.25" customHeight="1">
      <c r="B9" s="571">
        <v>2</v>
      </c>
      <c r="C9" s="572"/>
      <c r="D9" s="552" t="s">
        <v>13</v>
      </c>
      <c r="E9" s="553"/>
      <c r="F9" s="553"/>
      <c r="G9" s="553"/>
      <c r="H9" s="553"/>
      <c r="I9" s="299"/>
      <c r="J9" s="554"/>
      <c r="K9" s="555"/>
      <c r="L9" s="555"/>
      <c r="M9" s="298"/>
    </row>
    <row r="10" spans="2:13" s="284" customFormat="1" ht="63.75" customHeight="1">
      <c r="B10" s="556">
        <v>3</v>
      </c>
      <c r="C10" s="557"/>
      <c r="D10" s="558" t="s">
        <v>127</v>
      </c>
      <c r="E10" s="559"/>
      <c r="F10" s="559"/>
      <c r="G10" s="559"/>
      <c r="H10" s="559"/>
      <c r="I10" s="297"/>
      <c r="J10" s="560" t="s">
        <v>74</v>
      </c>
      <c r="K10" s="561"/>
      <c r="L10" s="561"/>
      <c r="M10" s="300"/>
    </row>
    <row r="11" spans="2:13" s="296" customFormat="1" ht="27" customHeight="1">
      <c r="B11" s="571">
        <v>4</v>
      </c>
      <c r="C11" s="572"/>
      <c r="D11" s="552" t="s">
        <v>13</v>
      </c>
      <c r="E11" s="553"/>
      <c r="F11" s="553"/>
      <c r="G11" s="553"/>
      <c r="H11" s="553"/>
      <c r="I11" s="299"/>
      <c r="J11" s="554"/>
      <c r="K11" s="555"/>
      <c r="L11" s="555"/>
      <c r="M11" s="298"/>
    </row>
    <row r="12" spans="2:13" s="296" customFormat="1" ht="51" customHeight="1">
      <c r="B12" s="556">
        <v>5</v>
      </c>
      <c r="C12" s="557"/>
      <c r="D12" s="558" t="s">
        <v>128</v>
      </c>
      <c r="E12" s="559"/>
      <c r="F12" s="559"/>
      <c r="G12" s="559"/>
      <c r="H12" s="559"/>
      <c r="I12" s="301"/>
      <c r="J12" s="554" t="s">
        <v>74</v>
      </c>
      <c r="K12" s="555"/>
      <c r="L12" s="555"/>
      <c r="M12" s="298"/>
    </row>
    <row r="13" spans="2:13" ht="24" hidden="1">
      <c r="B13" s="303"/>
      <c r="C13" s="303"/>
      <c r="D13" s="303"/>
      <c r="E13" s="303"/>
      <c r="F13" s="303"/>
      <c r="G13" s="303"/>
      <c r="H13" s="303"/>
      <c r="I13" s="304">
        <f>SUM(I8:I12)</f>
        <v>0</v>
      </c>
      <c r="J13" s="296">
        <f>IF(AND(I8=1,I10=0,I12=0),1,IF(AND(I8=1,I10=1,I12=0),3,IF(AND(I8=1,I10=1,I12=1),5,0)))</f>
        <v>0</v>
      </c>
      <c r="K13" s="303"/>
      <c r="L13" s="303"/>
      <c r="M13" s="303"/>
    </row>
    <row r="14" spans="1:255" s="285" customFormat="1" ht="24" customHeight="1">
      <c r="A14" s="305"/>
      <c r="B14" s="306" t="s">
        <v>64</v>
      </c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5"/>
      <c r="AW14" s="305"/>
      <c r="AX14" s="305"/>
      <c r="AY14" s="305"/>
      <c r="AZ14" s="305"/>
      <c r="BA14" s="305"/>
      <c r="BB14" s="305"/>
      <c r="BC14" s="305"/>
      <c r="BD14" s="305"/>
      <c r="BE14" s="305"/>
      <c r="BF14" s="305"/>
      <c r="BG14" s="305"/>
      <c r="BH14" s="305"/>
      <c r="BI14" s="305"/>
      <c r="BJ14" s="305"/>
      <c r="BK14" s="305"/>
      <c r="BL14" s="305"/>
      <c r="BM14" s="305"/>
      <c r="BN14" s="305"/>
      <c r="BO14" s="305"/>
      <c r="BP14" s="305"/>
      <c r="BQ14" s="305"/>
      <c r="BR14" s="305"/>
      <c r="BS14" s="305"/>
      <c r="BT14" s="305"/>
      <c r="BU14" s="305"/>
      <c r="BV14" s="305"/>
      <c r="BW14" s="305"/>
      <c r="BX14" s="305"/>
      <c r="BY14" s="305"/>
      <c r="BZ14" s="305"/>
      <c r="CA14" s="305"/>
      <c r="CB14" s="305"/>
      <c r="CC14" s="305"/>
      <c r="CD14" s="305"/>
      <c r="CE14" s="305"/>
      <c r="CF14" s="305"/>
      <c r="CG14" s="305"/>
      <c r="CH14" s="305"/>
      <c r="CI14" s="305"/>
      <c r="CJ14" s="305"/>
      <c r="CK14" s="305"/>
      <c r="CL14" s="305"/>
      <c r="CM14" s="305"/>
      <c r="CN14" s="305"/>
      <c r="CO14" s="305"/>
      <c r="CP14" s="305"/>
      <c r="CQ14" s="305"/>
      <c r="CR14" s="305"/>
      <c r="CS14" s="305"/>
      <c r="CT14" s="305"/>
      <c r="CU14" s="305"/>
      <c r="CV14" s="305"/>
      <c r="CW14" s="305"/>
      <c r="CX14" s="305"/>
      <c r="CY14" s="305"/>
      <c r="CZ14" s="305"/>
      <c r="DA14" s="305"/>
      <c r="DB14" s="305"/>
      <c r="DC14" s="305"/>
      <c r="DD14" s="305"/>
      <c r="DE14" s="305"/>
      <c r="DF14" s="305"/>
      <c r="DG14" s="305"/>
      <c r="DH14" s="305"/>
      <c r="DI14" s="305"/>
      <c r="DJ14" s="305"/>
      <c r="DK14" s="305"/>
      <c r="DL14" s="305"/>
      <c r="DM14" s="305"/>
      <c r="DN14" s="305"/>
      <c r="DO14" s="305"/>
      <c r="DP14" s="305"/>
      <c r="DQ14" s="305"/>
      <c r="DR14" s="305"/>
      <c r="DS14" s="305"/>
      <c r="DT14" s="305"/>
      <c r="DU14" s="305"/>
      <c r="DV14" s="305"/>
      <c r="DW14" s="305"/>
      <c r="DX14" s="305"/>
      <c r="DY14" s="305"/>
      <c r="DZ14" s="305"/>
      <c r="EA14" s="305"/>
      <c r="EB14" s="305"/>
      <c r="EC14" s="305"/>
      <c r="ED14" s="305"/>
      <c r="EE14" s="305"/>
      <c r="EF14" s="305"/>
      <c r="EG14" s="305"/>
      <c r="EH14" s="305"/>
      <c r="EI14" s="305"/>
      <c r="EJ14" s="305"/>
      <c r="EK14" s="305"/>
      <c r="EL14" s="305"/>
      <c r="EM14" s="305"/>
      <c r="EN14" s="305"/>
      <c r="EO14" s="305"/>
      <c r="EP14" s="305"/>
      <c r="EQ14" s="305"/>
      <c r="ER14" s="305"/>
      <c r="ES14" s="305"/>
      <c r="ET14" s="305"/>
      <c r="EU14" s="305"/>
      <c r="EV14" s="305"/>
      <c r="EW14" s="305"/>
      <c r="EX14" s="305"/>
      <c r="EY14" s="305"/>
      <c r="EZ14" s="305"/>
      <c r="FA14" s="305"/>
      <c r="FB14" s="305"/>
      <c r="FC14" s="305"/>
      <c r="FD14" s="305"/>
      <c r="FE14" s="305"/>
      <c r="FF14" s="305"/>
      <c r="FG14" s="305"/>
      <c r="FH14" s="305"/>
      <c r="FI14" s="305"/>
      <c r="FJ14" s="305"/>
      <c r="FK14" s="305"/>
      <c r="FL14" s="305"/>
      <c r="FM14" s="305"/>
      <c r="FN14" s="305"/>
      <c r="FO14" s="305"/>
      <c r="FP14" s="305"/>
      <c r="FQ14" s="305"/>
      <c r="FR14" s="305"/>
      <c r="FS14" s="305"/>
      <c r="FT14" s="305"/>
      <c r="FU14" s="305"/>
      <c r="FV14" s="305"/>
      <c r="FW14" s="305"/>
      <c r="FX14" s="305"/>
      <c r="FY14" s="305"/>
      <c r="FZ14" s="305"/>
      <c r="GA14" s="305"/>
      <c r="GB14" s="305"/>
      <c r="GC14" s="305"/>
      <c r="GD14" s="305"/>
      <c r="GE14" s="305"/>
      <c r="GF14" s="305"/>
      <c r="GG14" s="305"/>
      <c r="GH14" s="305"/>
      <c r="GI14" s="305"/>
      <c r="GJ14" s="305"/>
      <c r="GK14" s="305"/>
      <c r="GL14" s="305"/>
      <c r="GM14" s="305"/>
      <c r="GN14" s="305"/>
      <c r="GO14" s="305"/>
      <c r="GP14" s="305"/>
      <c r="GQ14" s="305"/>
      <c r="GR14" s="305"/>
      <c r="GS14" s="305"/>
      <c r="GT14" s="305"/>
      <c r="GU14" s="305"/>
      <c r="GV14" s="305"/>
      <c r="GW14" s="305"/>
      <c r="GX14" s="305"/>
      <c r="GY14" s="305"/>
      <c r="GZ14" s="305"/>
      <c r="HA14" s="305"/>
      <c r="HB14" s="305"/>
      <c r="HC14" s="305"/>
      <c r="HD14" s="305"/>
      <c r="HE14" s="305"/>
      <c r="HF14" s="305"/>
      <c r="HG14" s="305"/>
      <c r="HH14" s="305"/>
      <c r="HI14" s="305"/>
      <c r="HJ14" s="305"/>
      <c r="HK14" s="305"/>
      <c r="HL14" s="305"/>
      <c r="HM14" s="305"/>
      <c r="HN14" s="305"/>
      <c r="HO14" s="305"/>
      <c r="HP14" s="305"/>
      <c r="HQ14" s="305"/>
      <c r="HR14" s="305"/>
      <c r="HS14" s="305"/>
      <c r="HT14" s="305"/>
      <c r="HU14" s="305"/>
      <c r="HV14" s="305"/>
      <c r="HW14" s="305"/>
      <c r="HX14" s="305"/>
      <c r="HY14" s="305"/>
      <c r="HZ14" s="305"/>
      <c r="IA14" s="305"/>
      <c r="IB14" s="305"/>
      <c r="IC14" s="305"/>
      <c r="ID14" s="305"/>
      <c r="IE14" s="305"/>
      <c r="IF14" s="305"/>
      <c r="IG14" s="305"/>
      <c r="IH14" s="305"/>
      <c r="II14" s="305"/>
      <c r="IJ14" s="305"/>
      <c r="IK14" s="305"/>
      <c r="IL14" s="305"/>
      <c r="IM14" s="305"/>
      <c r="IN14" s="305"/>
      <c r="IO14" s="305"/>
      <c r="IP14" s="305"/>
      <c r="IQ14" s="305"/>
      <c r="IR14" s="305"/>
      <c r="IS14" s="305"/>
      <c r="IT14" s="305"/>
      <c r="IU14" s="305"/>
    </row>
    <row r="15" spans="1:255" s="285" customFormat="1" ht="12" customHeight="1">
      <c r="A15" s="305"/>
      <c r="B15" s="306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5"/>
      <c r="BC15" s="305"/>
      <c r="BD15" s="305"/>
      <c r="BE15" s="305"/>
      <c r="BF15" s="305"/>
      <c r="BG15" s="305"/>
      <c r="BH15" s="305"/>
      <c r="BI15" s="305"/>
      <c r="BJ15" s="305"/>
      <c r="BK15" s="305"/>
      <c r="BL15" s="305"/>
      <c r="BM15" s="305"/>
      <c r="BN15" s="305"/>
      <c r="BO15" s="305"/>
      <c r="BP15" s="305"/>
      <c r="BQ15" s="305"/>
      <c r="BR15" s="305"/>
      <c r="BS15" s="305"/>
      <c r="BT15" s="305"/>
      <c r="BU15" s="305"/>
      <c r="BV15" s="305"/>
      <c r="BW15" s="305"/>
      <c r="BX15" s="305"/>
      <c r="BY15" s="305"/>
      <c r="BZ15" s="305"/>
      <c r="CA15" s="305"/>
      <c r="CB15" s="305"/>
      <c r="CC15" s="305"/>
      <c r="CD15" s="305"/>
      <c r="CE15" s="305"/>
      <c r="CF15" s="305"/>
      <c r="CG15" s="305"/>
      <c r="CH15" s="305"/>
      <c r="CI15" s="305"/>
      <c r="CJ15" s="305"/>
      <c r="CK15" s="305"/>
      <c r="CL15" s="305"/>
      <c r="CM15" s="305"/>
      <c r="CN15" s="305"/>
      <c r="CO15" s="305"/>
      <c r="CP15" s="305"/>
      <c r="CQ15" s="305"/>
      <c r="CR15" s="305"/>
      <c r="CS15" s="305"/>
      <c r="CT15" s="305"/>
      <c r="CU15" s="305"/>
      <c r="CV15" s="305"/>
      <c r="CW15" s="305"/>
      <c r="CX15" s="305"/>
      <c r="CY15" s="305"/>
      <c r="CZ15" s="305"/>
      <c r="DA15" s="305"/>
      <c r="DB15" s="305"/>
      <c r="DC15" s="305"/>
      <c r="DD15" s="305"/>
      <c r="DE15" s="305"/>
      <c r="DF15" s="305"/>
      <c r="DG15" s="305"/>
      <c r="DH15" s="305"/>
      <c r="DI15" s="305"/>
      <c r="DJ15" s="305"/>
      <c r="DK15" s="305"/>
      <c r="DL15" s="305"/>
      <c r="DM15" s="305"/>
      <c r="DN15" s="305"/>
      <c r="DO15" s="305"/>
      <c r="DP15" s="305"/>
      <c r="DQ15" s="305"/>
      <c r="DR15" s="305"/>
      <c r="DS15" s="305"/>
      <c r="DT15" s="305"/>
      <c r="DU15" s="305"/>
      <c r="DV15" s="305"/>
      <c r="DW15" s="305"/>
      <c r="DX15" s="305"/>
      <c r="DY15" s="305"/>
      <c r="DZ15" s="305"/>
      <c r="EA15" s="305"/>
      <c r="EB15" s="305"/>
      <c r="EC15" s="305"/>
      <c r="ED15" s="305"/>
      <c r="EE15" s="305"/>
      <c r="EF15" s="305"/>
      <c r="EG15" s="305"/>
      <c r="EH15" s="305"/>
      <c r="EI15" s="305"/>
      <c r="EJ15" s="305"/>
      <c r="EK15" s="305"/>
      <c r="EL15" s="305"/>
      <c r="EM15" s="305"/>
      <c r="EN15" s="305"/>
      <c r="EO15" s="305"/>
      <c r="EP15" s="305"/>
      <c r="EQ15" s="305"/>
      <c r="ER15" s="305"/>
      <c r="ES15" s="305"/>
      <c r="ET15" s="305"/>
      <c r="EU15" s="305"/>
      <c r="EV15" s="305"/>
      <c r="EW15" s="305"/>
      <c r="EX15" s="305"/>
      <c r="EY15" s="305"/>
      <c r="EZ15" s="305"/>
      <c r="FA15" s="305"/>
      <c r="FB15" s="305"/>
      <c r="FC15" s="305"/>
      <c r="FD15" s="305"/>
      <c r="FE15" s="305"/>
      <c r="FF15" s="305"/>
      <c r="FG15" s="305"/>
      <c r="FH15" s="305"/>
      <c r="FI15" s="305"/>
      <c r="FJ15" s="305"/>
      <c r="FK15" s="305"/>
      <c r="FL15" s="305"/>
      <c r="FM15" s="305"/>
      <c r="FN15" s="305"/>
      <c r="FO15" s="305"/>
      <c r="FP15" s="305"/>
      <c r="FQ15" s="305"/>
      <c r="FR15" s="305"/>
      <c r="FS15" s="305"/>
      <c r="FT15" s="305"/>
      <c r="FU15" s="305"/>
      <c r="FV15" s="305"/>
      <c r="FW15" s="305"/>
      <c r="FX15" s="305"/>
      <c r="FY15" s="305"/>
      <c r="FZ15" s="305"/>
      <c r="GA15" s="305"/>
      <c r="GB15" s="305"/>
      <c r="GC15" s="305"/>
      <c r="GD15" s="305"/>
      <c r="GE15" s="305"/>
      <c r="GF15" s="305"/>
      <c r="GG15" s="305"/>
      <c r="GH15" s="305"/>
      <c r="GI15" s="305"/>
      <c r="GJ15" s="305"/>
      <c r="GK15" s="305"/>
      <c r="GL15" s="305"/>
      <c r="GM15" s="305"/>
      <c r="GN15" s="305"/>
      <c r="GO15" s="305"/>
      <c r="GP15" s="305"/>
      <c r="GQ15" s="305"/>
      <c r="GR15" s="305"/>
      <c r="GS15" s="305"/>
      <c r="GT15" s="305"/>
      <c r="GU15" s="305"/>
      <c r="GV15" s="305"/>
      <c r="GW15" s="305"/>
      <c r="GX15" s="305"/>
      <c r="GY15" s="305"/>
      <c r="GZ15" s="305"/>
      <c r="HA15" s="305"/>
      <c r="HB15" s="305"/>
      <c r="HC15" s="305"/>
      <c r="HD15" s="305"/>
      <c r="HE15" s="305"/>
      <c r="HF15" s="305"/>
      <c r="HG15" s="305"/>
      <c r="HH15" s="305"/>
      <c r="HI15" s="305"/>
      <c r="HJ15" s="305"/>
      <c r="HK15" s="305"/>
      <c r="HL15" s="305"/>
      <c r="HM15" s="305"/>
      <c r="HN15" s="305"/>
      <c r="HO15" s="305"/>
      <c r="HP15" s="305"/>
      <c r="HQ15" s="305"/>
      <c r="HR15" s="305"/>
      <c r="HS15" s="305"/>
      <c r="HT15" s="305"/>
      <c r="HU15" s="305"/>
      <c r="HV15" s="305"/>
      <c r="HW15" s="305"/>
      <c r="HX15" s="305"/>
      <c r="HY15" s="305"/>
      <c r="HZ15" s="305"/>
      <c r="IA15" s="305"/>
      <c r="IB15" s="305"/>
      <c r="IC15" s="305"/>
      <c r="ID15" s="305"/>
      <c r="IE15" s="305"/>
      <c r="IF15" s="305"/>
      <c r="IG15" s="305"/>
      <c r="IH15" s="305"/>
      <c r="II15" s="305"/>
      <c r="IJ15" s="305"/>
      <c r="IK15" s="305"/>
      <c r="IL15" s="305"/>
      <c r="IM15" s="305"/>
      <c r="IN15" s="305"/>
      <c r="IO15" s="305"/>
      <c r="IP15" s="305"/>
      <c r="IQ15" s="305"/>
      <c r="IR15" s="305"/>
      <c r="IS15" s="305"/>
      <c r="IT15" s="305"/>
      <c r="IU15" s="305"/>
    </row>
    <row r="16" spans="2:13" ht="24">
      <c r="B16" s="307" t="s">
        <v>118</v>
      </c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3"/>
    </row>
    <row r="17" spans="2:14" ht="49.5" customHeight="1">
      <c r="B17" s="550" t="s">
        <v>129</v>
      </c>
      <c r="C17" s="550"/>
      <c r="D17" s="550"/>
      <c r="E17" s="550"/>
      <c r="F17" s="550"/>
      <c r="G17" s="550"/>
      <c r="H17" s="550"/>
      <c r="I17" s="550"/>
      <c r="J17" s="550"/>
      <c r="K17" s="550"/>
      <c r="L17" s="550"/>
      <c r="M17" s="550"/>
      <c r="N17" s="550"/>
    </row>
    <row r="18" spans="2:12" ht="24">
      <c r="B18" s="308"/>
      <c r="C18" s="308"/>
      <c r="D18" s="308"/>
      <c r="E18" s="308"/>
      <c r="F18" s="308"/>
      <c r="G18" s="308"/>
      <c r="H18" s="308"/>
      <c r="I18" s="308"/>
      <c r="J18" s="309"/>
      <c r="K18" s="309"/>
      <c r="L18" s="309"/>
    </row>
    <row r="19" spans="4:19" s="333" customFormat="1" ht="21">
      <c r="D19" s="330" t="s">
        <v>140</v>
      </c>
      <c r="E19" s="562" t="s">
        <v>130</v>
      </c>
      <c r="F19" s="563"/>
      <c r="G19" s="564" t="s">
        <v>131</v>
      </c>
      <c r="H19" s="564"/>
      <c r="J19" s="198"/>
      <c r="K19" s="198"/>
      <c r="L19" s="198"/>
      <c r="M19" s="198"/>
      <c r="N19" s="198"/>
      <c r="O19" s="198"/>
      <c r="P19" s="198"/>
      <c r="Q19" s="198"/>
      <c r="R19" s="198"/>
      <c r="S19" s="198"/>
    </row>
    <row r="20" spans="4:19" s="333" customFormat="1" ht="21">
      <c r="D20" s="330"/>
      <c r="E20" s="334" t="s">
        <v>132</v>
      </c>
      <c r="F20" s="334" t="s">
        <v>133</v>
      </c>
      <c r="G20" s="335" t="s">
        <v>132</v>
      </c>
      <c r="H20" s="335" t="s">
        <v>133</v>
      </c>
      <c r="J20" s="198"/>
      <c r="K20" s="198"/>
      <c r="L20" s="198"/>
      <c r="M20" s="198"/>
      <c r="N20" s="198"/>
      <c r="O20" s="198"/>
      <c r="P20" s="198"/>
      <c r="Q20" s="198"/>
      <c r="R20" s="198"/>
      <c r="S20" s="198"/>
    </row>
    <row r="21" spans="4:19" s="333" customFormat="1" ht="21">
      <c r="D21" s="318" t="s">
        <v>141</v>
      </c>
      <c r="E21" s="331"/>
      <c r="F21" s="331"/>
      <c r="G21" s="331"/>
      <c r="H21" s="331"/>
      <c r="J21" s="198"/>
      <c r="K21" s="198"/>
      <c r="L21" s="198"/>
      <c r="M21" s="198"/>
      <c r="N21" s="198"/>
      <c r="O21" s="198"/>
      <c r="P21" s="198"/>
      <c r="Q21" s="198"/>
      <c r="R21" s="198"/>
      <c r="S21" s="198"/>
    </row>
    <row r="22" spans="4:19" s="333" customFormat="1" ht="21">
      <c r="D22" s="320">
        <v>24016</v>
      </c>
      <c r="E22" s="336"/>
      <c r="F22" s="336"/>
      <c r="G22" s="336"/>
      <c r="H22" s="336"/>
      <c r="J22" s="198"/>
      <c r="K22" s="198"/>
      <c r="L22" s="198"/>
      <c r="M22" s="198"/>
      <c r="N22" s="198"/>
      <c r="O22" s="198"/>
      <c r="P22" s="198"/>
      <c r="Q22" s="198"/>
      <c r="R22" s="198"/>
      <c r="S22" s="198"/>
    </row>
    <row r="23" spans="4:8" s="333" customFormat="1" ht="21">
      <c r="D23" s="320">
        <v>24047</v>
      </c>
      <c r="E23" s="336"/>
      <c r="F23" s="336"/>
      <c r="G23" s="336"/>
      <c r="H23" s="336"/>
    </row>
    <row r="24" spans="4:8" s="333" customFormat="1" ht="21">
      <c r="D24" s="320">
        <v>24077</v>
      </c>
      <c r="E24" s="336"/>
      <c r="F24" s="336"/>
      <c r="G24" s="336"/>
      <c r="H24" s="336"/>
    </row>
    <row r="25" spans="4:8" s="337" customFormat="1" ht="21">
      <c r="D25" s="328" t="s">
        <v>142</v>
      </c>
      <c r="E25" s="338">
        <f>SUM(E22:E24)</f>
        <v>0</v>
      </c>
      <c r="F25" s="338">
        <f>SUM(F22:F24)</f>
        <v>0</v>
      </c>
      <c r="G25" s="338">
        <f>SUM(G22:G24)</f>
        <v>0</v>
      </c>
      <c r="H25" s="338">
        <f>SUM(H22:H24)</f>
        <v>0</v>
      </c>
    </row>
    <row r="26" spans="4:8" s="333" customFormat="1" ht="21">
      <c r="D26" s="322" t="s">
        <v>143</v>
      </c>
      <c r="E26" s="339"/>
      <c r="F26" s="339"/>
      <c r="G26" s="339"/>
      <c r="H26" s="339"/>
    </row>
    <row r="27" spans="4:8" s="333" customFormat="1" ht="21">
      <c r="D27" s="320">
        <v>24108</v>
      </c>
      <c r="E27" s="336"/>
      <c r="F27" s="336"/>
      <c r="G27" s="336"/>
      <c r="H27" s="336"/>
    </row>
    <row r="28" spans="4:8" s="333" customFormat="1" ht="21">
      <c r="D28" s="320">
        <v>24139</v>
      </c>
      <c r="E28" s="336"/>
      <c r="F28" s="336"/>
      <c r="G28" s="336"/>
      <c r="H28" s="336"/>
    </row>
    <row r="29" spans="4:8" s="333" customFormat="1" ht="21">
      <c r="D29" s="320">
        <v>24167</v>
      </c>
      <c r="E29" s="336"/>
      <c r="F29" s="336"/>
      <c r="G29" s="336"/>
      <c r="H29" s="336"/>
    </row>
    <row r="30" spans="4:8" s="337" customFormat="1" ht="21">
      <c r="D30" s="328" t="s">
        <v>142</v>
      </c>
      <c r="E30" s="338">
        <f>SUM(E27:E29)</f>
        <v>0</v>
      </c>
      <c r="F30" s="338">
        <f>SUM(F27:F29)</f>
        <v>0</v>
      </c>
      <c r="G30" s="338">
        <f>SUM(G27:G29)</f>
        <v>0</v>
      </c>
      <c r="H30" s="338">
        <f>SUM(H27:H29)</f>
        <v>0</v>
      </c>
    </row>
    <row r="31" spans="4:8" s="333" customFormat="1" ht="21">
      <c r="D31" s="322" t="s">
        <v>144</v>
      </c>
      <c r="E31" s="340"/>
      <c r="F31" s="340"/>
      <c r="G31" s="340"/>
      <c r="H31" s="340"/>
    </row>
    <row r="32" spans="4:8" s="333" customFormat="1" ht="21">
      <c r="D32" s="320">
        <v>24198</v>
      </c>
      <c r="E32" s="324"/>
      <c r="F32" s="324"/>
      <c r="G32" s="324"/>
      <c r="H32" s="324"/>
    </row>
    <row r="33" spans="4:8" s="333" customFormat="1" ht="21">
      <c r="D33" s="320">
        <v>24228</v>
      </c>
      <c r="E33" s="324"/>
      <c r="F33" s="324"/>
      <c r="G33" s="324"/>
      <c r="H33" s="324"/>
    </row>
    <row r="34" spans="4:8" s="333" customFormat="1" ht="21">
      <c r="D34" s="320">
        <v>24259</v>
      </c>
      <c r="E34" s="324"/>
      <c r="F34" s="324"/>
      <c r="G34" s="324"/>
      <c r="H34" s="324"/>
    </row>
    <row r="35" spans="4:8" s="337" customFormat="1" ht="21">
      <c r="D35" s="328" t="s">
        <v>142</v>
      </c>
      <c r="E35" s="341">
        <f>SUM(E32:E34)</f>
        <v>0</v>
      </c>
      <c r="F35" s="341">
        <f>SUM(F32:F34)</f>
        <v>0</v>
      </c>
      <c r="G35" s="341">
        <f>SUM(G32:G34)</f>
        <v>0</v>
      </c>
      <c r="H35" s="341">
        <f>SUM(H32:H34)</f>
        <v>0</v>
      </c>
    </row>
    <row r="36" spans="4:8" s="333" customFormat="1" ht="21">
      <c r="D36" s="322" t="s">
        <v>145</v>
      </c>
      <c r="E36" s="325"/>
      <c r="F36" s="325"/>
      <c r="G36" s="325"/>
      <c r="H36" s="325"/>
    </row>
    <row r="37" spans="4:8" s="333" customFormat="1" ht="21">
      <c r="D37" s="320">
        <v>24289</v>
      </c>
      <c r="E37" s="324"/>
      <c r="F37" s="324"/>
      <c r="G37" s="324"/>
      <c r="H37" s="324"/>
    </row>
    <row r="38" spans="4:8" s="333" customFormat="1" ht="21">
      <c r="D38" s="320">
        <v>24320</v>
      </c>
      <c r="E38" s="324"/>
      <c r="F38" s="324"/>
      <c r="G38" s="324"/>
      <c r="H38" s="324"/>
    </row>
    <row r="39" spans="4:8" s="333" customFormat="1" ht="21">
      <c r="D39" s="320">
        <v>24351</v>
      </c>
      <c r="E39" s="324"/>
      <c r="F39" s="324"/>
      <c r="G39" s="324"/>
      <c r="H39" s="324"/>
    </row>
    <row r="40" spans="4:8" s="337" customFormat="1" ht="21">
      <c r="D40" s="328" t="s">
        <v>142</v>
      </c>
      <c r="E40" s="341">
        <f>SUM(E37:E39)</f>
        <v>0</v>
      </c>
      <c r="F40" s="341">
        <f>SUM(F37:F39)</f>
        <v>0</v>
      </c>
      <c r="G40" s="341">
        <f>SUM(G37:G39)</f>
        <v>0</v>
      </c>
      <c r="H40" s="341">
        <f>SUM(H37:H39)</f>
        <v>0</v>
      </c>
    </row>
    <row r="41" spans="4:8" s="337" customFormat="1" ht="21">
      <c r="D41" s="326" t="s">
        <v>142</v>
      </c>
      <c r="E41" s="342">
        <f>E25+E30+E35+E40</f>
        <v>0</v>
      </c>
      <c r="F41" s="342">
        <f>F25+F30+F35+F40</f>
        <v>0</v>
      </c>
      <c r="G41" s="342">
        <f>G25+G30+G35+G40</f>
        <v>0</v>
      </c>
      <c r="H41" s="342">
        <f>H25+H30+H35+H40</f>
        <v>0</v>
      </c>
    </row>
    <row r="42" spans="2:12" ht="21" customHeight="1">
      <c r="B42" s="308"/>
      <c r="C42" s="308"/>
      <c r="D42" s="308"/>
      <c r="E42" s="308"/>
      <c r="F42" s="308"/>
      <c r="G42" s="308"/>
      <c r="H42" s="308"/>
      <c r="I42" s="308"/>
      <c r="J42" s="309"/>
      <c r="K42" s="309"/>
      <c r="L42" s="309"/>
    </row>
    <row r="43" spans="2:12" ht="24">
      <c r="B43" s="310" t="s">
        <v>26</v>
      </c>
      <c r="L43" s="303"/>
    </row>
    <row r="44" spans="2:12" ht="24">
      <c r="B44" s="311"/>
      <c r="C44" s="311"/>
      <c r="D44" s="311"/>
      <c r="E44" s="311"/>
      <c r="F44" s="311"/>
      <c r="G44" s="311"/>
      <c r="H44" s="311"/>
      <c r="I44" s="311"/>
      <c r="J44" s="311"/>
      <c r="K44" s="311"/>
      <c r="L44" s="311"/>
    </row>
    <row r="45" spans="2:12" ht="24">
      <c r="B45" s="311"/>
      <c r="C45" s="311"/>
      <c r="D45" s="311"/>
      <c r="E45" s="311"/>
      <c r="F45" s="311"/>
      <c r="G45" s="311"/>
      <c r="H45" s="311"/>
      <c r="I45" s="311"/>
      <c r="J45" s="311"/>
      <c r="K45" s="311"/>
      <c r="L45" s="311"/>
    </row>
    <row r="46" spans="2:12" ht="24">
      <c r="B46" s="311"/>
      <c r="C46" s="311"/>
      <c r="D46" s="311"/>
      <c r="E46" s="311"/>
      <c r="F46" s="311"/>
      <c r="G46" s="311"/>
      <c r="H46" s="311"/>
      <c r="I46" s="311"/>
      <c r="J46" s="311"/>
      <c r="K46" s="311"/>
      <c r="L46" s="311"/>
    </row>
    <row r="47" spans="2:12" ht="24">
      <c r="B47" s="311"/>
      <c r="C47" s="311"/>
      <c r="D47" s="311"/>
      <c r="E47" s="311"/>
      <c r="F47" s="311"/>
      <c r="G47" s="311"/>
      <c r="H47" s="311"/>
      <c r="I47" s="311"/>
      <c r="J47" s="311"/>
      <c r="K47" s="311"/>
      <c r="L47" s="311"/>
    </row>
    <row r="48" spans="2:12" ht="24">
      <c r="B48" s="311"/>
      <c r="C48" s="311"/>
      <c r="D48" s="311"/>
      <c r="E48" s="311"/>
      <c r="F48" s="311"/>
      <c r="G48" s="311"/>
      <c r="H48" s="311"/>
      <c r="I48" s="311"/>
      <c r="J48" s="311"/>
      <c r="K48" s="311"/>
      <c r="L48" s="311"/>
    </row>
    <row r="49" spans="2:12" ht="24">
      <c r="B49" s="311"/>
      <c r="C49" s="311"/>
      <c r="D49" s="311"/>
      <c r="E49" s="311"/>
      <c r="F49" s="311"/>
      <c r="G49" s="311"/>
      <c r="H49" s="311"/>
      <c r="I49" s="311"/>
      <c r="J49" s="311"/>
      <c r="K49" s="311"/>
      <c r="L49" s="311"/>
    </row>
    <row r="50" spans="2:13" ht="24">
      <c r="B50" s="311"/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2"/>
    </row>
    <row r="51" spans="2:12" ht="24">
      <c r="B51" s="310" t="s">
        <v>77</v>
      </c>
      <c r="C51" s="310"/>
      <c r="D51" s="310"/>
      <c r="E51" s="310"/>
      <c r="F51" s="310"/>
      <c r="G51" s="310"/>
      <c r="H51" s="310"/>
      <c r="I51" s="310"/>
      <c r="J51" s="310"/>
      <c r="K51" s="310"/>
      <c r="L51" s="312"/>
    </row>
    <row r="52" spans="2:11" ht="24">
      <c r="B52" s="310"/>
      <c r="C52" s="310"/>
      <c r="D52" s="310"/>
      <c r="E52" s="310"/>
      <c r="F52" s="310"/>
      <c r="G52" s="310"/>
      <c r="H52" s="310"/>
      <c r="I52" s="310"/>
      <c r="J52" s="310"/>
      <c r="K52" s="310"/>
    </row>
    <row r="53" spans="2:11" ht="24">
      <c r="B53" s="310" t="s">
        <v>25</v>
      </c>
      <c r="C53" s="303"/>
      <c r="D53" s="303"/>
      <c r="E53" s="303"/>
      <c r="F53" s="303"/>
      <c r="G53" s="303"/>
      <c r="H53" s="303"/>
      <c r="I53" s="303"/>
      <c r="J53" s="303"/>
      <c r="K53" s="303"/>
    </row>
    <row r="54" spans="2:11" ht="24">
      <c r="B54" s="311"/>
      <c r="C54" s="311"/>
      <c r="D54" s="311"/>
      <c r="E54" s="311"/>
      <c r="F54" s="311"/>
      <c r="G54" s="311"/>
      <c r="H54" s="311"/>
      <c r="I54" s="311"/>
      <c r="J54" s="311"/>
      <c r="K54" s="311"/>
    </row>
    <row r="55" spans="2:11" ht="24">
      <c r="B55" s="311"/>
      <c r="C55" s="311"/>
      <c r="D55" s="311"/>
      <c r="E55" s="311"/>
      <c r="F55" s="311"/>
      <c r="G55" s="311"/>
      <c r="H55" s="311"/>
      <c r="I55" s="311"/>
      <c r="J55" s="311"/>
      <c r="K55" s="311"/>
    </row>
    <row r="56" spans="2:11" ht="24">
      <c r="B56" s="311"/>
      <c r="C56" s="311"/>
      <c r="D56" s="311"/>
      <c r="E56" s="311"/>
      <c r="F56" s="311"/>
      <c r="G56" s="311"/>
      <c r="H56" s="311"/>
      <c r="I56" s="311"/>
      <c r="J56" s="311"/>
      <c r="K56" s="311"/>
    </row>
    <row r="57" spans="2:11" ht="24">
      <c r="B57" s="311"/>
      <c r="C57" s="311"/>
      <c r="D57" s="311"/>
      <c r="E57" s="311"/>
      <c r="F57" s="311"/>
      <c r="G57" s="311"/>
      <c r="H57" s="311"/>
      <c r="I57" s="311"/>
      <c r="J57" s="311"/>
      <c r="K57" s="311"/>
    </row>
    <row r="58" spans="2:11" ht="24">
      <c r="B58" s="311"/>
      <c r="C58" s="311"/>
      <c r="D58" s="311"/>
      <c r="E58" s="311"/>
      <c r="F58" s="311"/>
      <c r="G58" s="311"/>
      <c r="H58" s="311"/>
      <c r="I58" s="311"/>
      <c r="J58" s="311"/>
      <c r="K58" s="311"/>
    </row>
    <row r="59" spans="2:11" ht="24">
      <c r="B59" s="311"/>
      <c r="C59" s="311"/>
      <c r="D59" s="311"/>
      <c r="E59" s="311"/>
      <c r="F59" s="311"/>
      <c r="G59" s="311"/>
      <c r="H59" s="311"/>
      <c r="I59" s="311"/>
      <c r="J59" s="311"/>
      <c r="K59" s="311"/>
    </row>
    <row r="60" spans="2:11" ht="24">
      <c r="B60" s="311"/>
      <c r="C60" s="311"/>
      <c r="D60" s="311"/>
      <c r="E60" s="311"/>
      <c r="F60" s="311"/>
      <c r="G60" s="311"/>
      <c r="H60" s="311"/>
      <c r="I60" s="311"/>
      <c r="J60" s="311"/>
      <c r="K60" s="311"/>
    </row>
    <row r="61" spans="2:11" ht="24">
      <c r="B61" s="551" t="s">
        <v>77</v>
      </c>
      <c r="C61" s="551"/>
      <c r="D61" s="551"/>
      <c r="E61" s="551"/>
      <c r="F61" s="551"/>
      <c r="G61" s="551"/>
      <c r="H61" s="551"/>
      <c r="I61" s="551"/>
      <c r="J61" s="551"/>
      <c r="K61" s="551"/>
    </row>
  </sheetData>
  <sheetProtection password="DFCA" sheet="1"/>
  <mergeCells count="23">
    <mergeCell ref="B11:C11"/>
    <mergeCell ref="D11:H11"/>
    <mergeCell ref="J11:L11"/>
    <mergeCell ref="D1:I1"/>
    <mergeCell ref="J5:M5"/>
    <mergeCell ref="B7:C7"/>
    <mergeCell ref="D7:H7"/>
    <mergeCell ref="B8:C8"/>
    <mergeCell ref="B12:C12"/>
    <mergeCell ref="D12:H12"/>
    <mergeCell ref="J12:L12"/>
    <mergeCell ref="D8:H8"/>
    <mergeCell ref="J8:L8"/>
    <mergeCell ref="B17:N17"/>
    <mergeCell ref="B61:K61"/>
    <mergeCell ref="D9:H9"/>
    <mergeCell ref="J9:L9"/>
    <mergeCell ref="B10:C10"/>
    <mergeCell ref="D10:H10"/>
    <mergeCell ref="J10:L10"/>
    <mergeCell ref="E19:F19"/>
    <mergeCell ref="G19:H19"/>
    <mergeCell ref="B9:C9"/>
  </mergeCells>
  <printOptions/>
  <pageMargins left="0.33" right="0.22" top="0.7480314960629921" bottom="0.7480314960629921" header="0.31496062992125984" footer="0.31496062992125984"/>
  <pageSetup horizontalDpi="600" verticalDpi="600" orientation="landscape" paperSize="9" scale="85" r:id="rId1"/>
  <headerFooter>
    <oddFooter>&amp;R&amp;P</oddFooter>
  </headerFooter>
  <rowBreaks count="1" manualBreakCount="1">
    <brk id="1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0.8515625" style="0" customWidth="1"/>
    <col min="2" max="5" width="18.140625" style="0" customWidth="1"/>
  </cols>
  <sheetData>
    <row r="1" spans="1:5" ht="23.25">
      <c r="A1" s="573" t="s">
        <v>139</v>
      </c>
      <c r="B1" s="573"/>
      <c r="C1" s="573"/>
      <c r="D1" s="573"/>
      <c r="E1" s="573"/>
    </row>
    <row r="2" spans="1:5" ht="23.25">
      <c r="A2" s="574" t="s">
        <v>146</v>
      </c>
      <c r="B2" s="574"/>
      <c r="C2" s="574"/>
      <c r="D2" s="574"/>
      <c r="E2" s="574"/>
    </row>
    <row r="3" spans="1:5" ht="21">
      <c r="A3" s="317"/>
      <c r="B3" s="317"/>
      <c r="C3" s="317"/>
      <c r="D3" s="317"/>
      <c r="E3" s="317"/>
    </row>
    <row r="4" spans="1:5" ht="21">
      <c r="A4" s="575" t="s">
        <v>140</v>
      </c>
      <c r="B4" s="576" t="s">
        <v>130</v>
      </c>
      <c r="C4" s="576"/>
      <c r="D4" s="576" t="s">
        <v>131</v>
      </c>
      <c r="E4" s="576"/>
    </row>
    <row r="5" spans="1:5" ht="21">
      <c r="A5" s="575"/>
      <c r="B5" s="323" t="s">
        <v>132</v>
      </c>
      <c r="C5" s="323" t="s">
        <v>133</v>
      </c>
      <c r="D5" s="323" t="s">
        <v>132</v>
      </c>
      <c r="E5" s="323" t="s">
        <v>133</v>
      </c>
    </row>
    <row r="6" spans="1:5" ht="21">
      <c r="A6" s="318" t="s">
        <v>141</v>
      </c>
      <c r="B6" s="319"/>
      <c r="C6" s="319"/>
      <c r="D6" s="319"/>
      <c r="E6" s="319"/>
    </row>
    <row r="7" spans="1:5" ht="21">
      <c r="A7" s="320">
        <v>24016</v>
      </c>
      <c r="B7" s="321"/>
      <c r="C7" s="321"/>
      <c r="D7" s="321"/>
      <c r="E7" s="321"/>
    </row>
    <row r="8" spans="1:5" ht="21">
      <c r="A8" s="320">
        <v>24047</v>
      </c>
      <c r="B8" s="321"/>
      <c r="C8" s="321"/>
      <c r="D8" s="321"/>
      <c r="E8" s="321"/>
    </row>
    <row r="9" spans="1:5" ht="21">
      <c r="A9" s="320">
        <v>24077</v>
      </c>
      <c r="B9" s="321"/>
      <c r="C9" s="321"/>
      <c r="D9" s="321"/>
      <c r="E9" s="321"/>
    </row>
    <row r="10" spans="1:5" ht="21">
      <c r="A10" s="328" t="s">
        <v>142</v>
      </c>
      <c r="B10" s="329">
        <f>SUM(B7:B9)</f>
        <v>0</v>
      </c>
      <c r="C10" s="329">
        <f>SUM(C7:C9)</f>
        <v>0</v>
      </c>
      <c r="D10" s="329">
        <f>SUM(D7:D9)</f>
        <v>0</v>
      </c>
      <c r="E10" s="329">
        <f>SUM(E7:E9)</f>
        <v>0</v>
      </c>
    </row>
    <row r="11" spans="1:5" ht="21">
      <c r="A11" s="322" t="s">
        <v>143</v>
      </c>
      <c r="B11" s="323"/>
      <c r="C11" s="323"/>
      <c r="D11" s="323"/>
      <c r="E11" s="323"/>
    </row>
    <row r="12" spans="1:5" ht="21">
      <c r="A12" s="320">
        <v>24108</v>
      </c>
      <c r="B12" s="324"/>
      <c r="C12" s="324"/>
      <c r="D12" s="324"/>
      <c r="E12" s="324"/>
    </row>
    <row r="13" spans="1:5" ht="21">
      <c r="A13" s="320">
        <v>24139</v>
      </c>
      <c r="B13" s="324"/>
      <c r="C13" s="324"/>
      <c r="D13" s="324"/>
      <c r="E13" s="324"/>
    </row>
    <row r="14" spans="1:5" ht="21">
      <c r="A14" s="320">
        <v>24167</v>
      </c>
      <c r="B14" s="324"/>
      <c r="C14" s="324"/>
      <c r="D14" s="324"/>
      <c r="E14" s="324"/>
    </row>
    <row r="15" spans="1:5" ht="21">
      <c r="A15" s="328" t="s">
        <v>142</v>
      </c>
      <c r="B15" s="329">
        <f>SUM(B12:B14)</f>
        <v>0</v>
      </c>
      <c r="C15" s="329">
        <f>SUM(C12:C14)</f>
        <v>0</v>
      </c>
      <c r="D15" s="329">
        <f>SUM(D12:D14)</f>
        <v>0</v>
      </c>
      <c r="E15" s="329">
        <f>SUM(E12:E14)</f>
        <v>0</v>
      </c>
    </row>
    <row r="16" spans="1:5" ht="21">
      <c r="A16" s="322" t="s">
        <v>144</v>
      </c>
      <c r="B16" s="325"/>
      <c r="C16" s="325"/>
      <c r="D16" s="325"/>
      <c r="E16" s="325"/>
    </row>
    <row r="17" spans="1:5" ht="21">
      <c r="A17" s="320">
        <v>24198</v>
      </c>
      <c r="B17" s="324"/>
      <c r="C17" s="324"/>
      <c r="D17" s="324"/>
      <c r="E17" s="324"/>
    </row>
    <row r="18" spans="1:5" ht="21">
      <c r="A18" s="320">
        <v>24228</v>
      </c>
      <c r="B18" s="324"/>
      <c r="C18" s="324"/>
      <c r="D18" s="324"/>
      <c r="E18" s="324"/>
    </row>
    <row r="19" spans="1:5" ht="21">
      <c r="A19" s="320">
        <v>24259</v>
      </c>
      <c r="B19" s="324"/>
      <c r="C19" s="324"/>
      <c r="D19" s="324"/>
      <c r="E19" s="324"/>
    </row>
    <row r="20" spans="1:5" ht="21">
      <c r="A20" s="328" t="s">
        <v>142</v>
      </c>
      <c r="B20" s="329">
        <f>SUM(B17:B19)</f>
        <v>0</v>
      </c>
      <c r="C20" s="329">
        <f>SUM(C17:C19)</f>
        <v>0</v>
      </c>
      <c r="D20" s="329">
        <f>SUM(D17:D19)</f>
        <v>0</v>
      </c>
      <c r="E20" s="329">
        <f>SUM(E17:E19)</f>
        <v>0</v>
      </c>
    </row>
    <row r="21" spans="1:5" ht="21">
      <c r="A21" s="322" t="s">
        <v>145</v>
      </c>
      <c r="B21" s="325"/>
      <c r="C21" s="325"/>
      <c r="D21" s="325"/>
      <c r="E21" s="325"/>
    </row>
    <row r="22" spans="1:5" ht="21">
      <c r="A22" s="320">
        <v>24289</v>
      </c>
      <c r="B22" s="324"/>
      <c r="C22" s="324"/>
      <c r="D22" s="324"/>
      <c r="E22" s="324"/>
    </row>
    <row r="23" spans="1:5" ht="21">
      <c r="A23" s="320">
        <v>24320</v>
      </c>
      <c r="B23" s="324"/>
      <c r="C23" s="324"/>
      <c r="D23" s="324"/>
      <c r="E23" s="324"/>
    </row>
    <row r="24" spans="1:5" ht="21">
      <c r="A24" s="320">
        <v>24351</v>
      </c>
      <c r="B24" s="324"/>
      <c r="C24" s="324"/>
      <c r="D24" s="324"/>
      <c r="E24" s="324"/>
    </row>
    <row r="25" spans="1:5" ht="21">
      <c r="A25" s="328" t="s">
        <v>142</v>
      </c>
      <c r="B25" s="329">
        <f>SUM(B22:B24)</f>
        <v>0</v>
      </c>
      <c r="C25" s="329">
        <f>SUM(C22:C24)</f>
        <v>0</v>
      </c>
      <c r="D25" s="329">
        <f>SUM(D22:D24)</f>
        <v>0</v>
      </c>
      <c r="E25" s="329">
        <f>SUM(E22:E24)</f>
        <v>0</v>
      </c>
    </row>
    <row r="26" spans="1:5" ht="21">
      <c r="A26" s="326" t="s">
        <v>142</v>
      </c>
      <c r="B26" s="327">
        <f>B10+B15+B20+B25</f>
        <v>0</v>
      </c>
      <c r="C26" s="327">
        <f>C10+C15+C20+C25</f>
        <v>0</v>
      </c>
      <c r="D26" s="327">
        <f>D10+D15+D20+D25</f>
        <v>0</v>
      </c>
      <c r="E26" s="327">
        <f>E10+E15+E20+E25</f>
        <v>0</v>
      </c>
    </row>
  </sheetData>
  <sheetProtection password="DFCA" sheet="1" objects="1" scenarios="1"/>
  <mergeCells count="5">
    <mergeCell ref="A1:E1"/>
    <mergeCell ref="A2:E2"/>
    <mergeCell ref="A4:A5"/>
    <mergeCell ref="B4:C4"/>
    <mergeCell ref="D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Acer</cp:lastModifiedBy>
  <cp:lastPrinted>2023-04-27T08:50:46Z</cp:lastPrinted>
  <dcterms:created xsi:type="dcterms:W3CDTF">2018-04-08T08:34:57Z</dcterms:created>
  <dcterms:modified xsi:type="dcterms:W3CDTF">2023-07-13T06:38:07Z</dcterms:modified>
  <cp:category/>
  <cp:version/>
  <cp:contentType/>
  <cp:contentStatus/>
</cp:coreProperties>
</file>