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05" windowHeight="11025" tabRatio="895" firstSheet="1" activeTab="1"/>
  </bookViews>
  <sheets>
    <sheet name="2.7" sheetId="1" state="hidden" r:id="rId1"/>
    <sheet name="summary2022Y" sheetId="2" r:id="rId2"/>
    <sheet name="4.1" sheetId="3" state="hidden" r:id="rId3"/>
    <sheet name="5.1(1)" sheetId="4" state="hidden" r:id="rId4"/>
    <sheet name="3.8" sheetId="5" r:id="rId5"/>
    <sheet name="3.10" sheetId="6" r:id="rId6"/>
    <sheet name="4.2 (ระดับหน่วยงาน)" sheetId="7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</externalReferences>
  <definedNames>
    <definedName name="___for10">'[1]8'!$X$7</definedName>
    <definedName name="___for14">'[1]12'!$X$7</definedName>
    <definedName name="__for11" localSheetId="5">#REF!</definedName>
    <definedName name="__for11" localSheetId="6">#REF!</definedName>
    <definedName name="__for11" localSheetId="9">#REF!</definedName>
    <definedName name="__for11">#REF!</definedName>
    <definedName name="__for12" localSheetId="5">#REF!</definedName>
    <definedName name="__for12" localSheetId="6">#REF!</definedName>
    <definedName name="__for12" localSheetId="9">#REF!</definedName>
    <definedName name="__for12">#REF!</definedName>
    <definedName name="__for13" localSheetId="5">#REF!</definedName>
    <definedName name="__for13" localSheetId="6">#REF!</definedName>
    <definedName name="__for13" localSheetId="9">#REF!</definedName>
    <definedName name="__for13">#REF!</definedName>
    <definedName name="__for17" localSheetId="5">#REF!</definedName>
    <definedName name="__for17" localSheetId="6">#REF!</definedName>
    <definedName name="__for17" localSheetId="9">#REF!</definedName>
    <definedName name="__for17">#REF!</definedName>
    <definedName name="__for5" localSheetId="5">#REF!</definedName>
    <definedName name="__for5" localSheetId="6">#REF!</definedName>
    <definedName name="__for5" localSheetId="9">#REF!</definedName>
    <definedName name="__for5">#REF!</definedName>
    <definedName name="__for6" localSheetId="5">#REF!</definedName>
    <definedName name="__for6" localSheetId="6">#REF!</definedName>
    <definedName name="__for6" localSheetId="9">#REF!</definedName>
    <definedName name="__for6">#REF!</definedName>
    <definedName name="__for8" localSheetId="5">#REF!</definedName>
    <definedName name="__for8" localSheetId="6">#REF!</definedName>
    <definedName name="__for8" localSheetId="9">#REF!</definedName>
    <definedName name="__for8">#REF!</definedName>
    <definedName name="__for9" localSheetId="5">#REF!</definedName>
    <definedName name="__for9" localSheetId="6">#REF!</definedName>
    <definedName name="__for9" localSheetId="9">#REF!</definedName>
    <definedName name="__for9">#REF!</definedName>
    <definedName name="_for10">'[1]8'!$X$7</definedName>
    <definedName name="_for11" localSheetId="5">#REF!</definedName>
    <definedName name="_for11" localSheetId="6">#REF!</definedName>
    <definedName name="_for11" localSheetId="9">#REF!</definedName>
    <definedName name="_for11">#REF!</definedName>
    <definedName name="_for12" localSheetId="5">#REF!</definedName>
    <definedName name="_for12" localSheetId="6">#REF!</definedName>
    <definedName name="_for12" localSheetId="9">#REF!</definedName>
    <definedName name="_for12">#REF!</definedName>
    <definedName name="_for13" localSheetId="5">#REF!</definedName>
    <definedName name="_for13" localSheetId="6">#REF!</definedName>
    <definedName name="_for13" localSheetId="9">#REF!</definedName>
    <definedName name="_for13">#REF!</definedName>
    <definedName name="_for14">'[1]12'!$X$7</definedName>
    <definedName name="_for17" localSheetId="5">#REF!</definedName>
    <definedName name="_for17" localSheetId="6">#REF!</definedName>
    <definedName name="_for17" localSheetId="9">#REF!</definedName>
    <definedName name="_for17">#REF!</definedName>
    <definedName name="_for5" localSheetId="5">#REF!</definedName>
    <definedName name="_for5" localSheetId="6">#REF!</definedName>
    <definedName name="_for5" localSheetId="9">#REF!</definedName>
    <definedName name="_for5">#REF!</definedName>
    <definedName name="_for6" localSheetId="5">#REF!</definedName>
    <definedName name="_for6" localSheetId="6">#REF!</definedName>
    <definedName name="_for6" localSheetId="9">#REF!</definedName>
    <definedName name="_for6">#REF!</definedName>
    <definedName name="_for8" localSheetId="5">#REF!</definedName>
    <definedName name="_for8" localSheetId="6">#REF!</definedName>
    <definedName name="_for8" localSheetId="9">#REF!</definedName>
    <definedName name="_for8">#REF!</definedName>
    <definedName name="_for9" localSheetId="5">#REF!</definedName>
    <definedName name="_for9" localSheetId="6">#REF!</definedName>
    <definedName name="_for9" localSheetId="9">#REF!</definedName>
    <definedName name="_for9">#REF!</definedName>
    <definedName name="data" localSheetId="5">#REF!</definedName>
    <definedName name="data" localSheetId="6">#REF!</definedName>
    <definedName name="data" localSheetId="9">#REF!</definedName>
    <definedName name="data">#REF!</definedName>
    <definedName name="data10">'[1]8'!$A$7</definedName>
    <definedName name="data10.2" localSheetId="5">#REF!</definedName>
    <definedName name="data10.2" localSheetId="6">#REF!</definedName>
    <definedName name="data10.2" localSheetId="9">#REF!</definedName>
    <definedName name="data10.2">#REF!</definedName>
    <definedName name="data11" localSheetId="5">#REF!</definedName>
    <definedName name="data11" localSheetId="6">#REF!</definedName>
    <definedName name="data11" localSheetId="9">#REF!</definedName>
    <definedName name="data11">#REF!</definedName>
    <definedName name="data12" localSheetId="5">#REF!</definedName>
    <definedName name="data12" localSheetId="6">#REF!</definedName>
    <definedName name="data12" localSheetId="9">#REF!</definedName>
    <definedName name="data12">#REF!</definedName>
    <definedName name="data13" localSheetId="5">#REF!</definedName>
    <definedName name="data13" localSheetId="6">#REF!</definedName>
    <definedName name="data13" localSheetId="9">#REF!</definedName>
    <definedName name="data13">#REF!</definedName>
    <definedName name="data13.1" localSheetId="5">#REF!</definedName>
    <definedName name="data13.1" localSheetId="6">#REF!</definedName>
    <definedName name="data13.1" localSheetId="9">#REF!</definedName>
    <definedName name="data13.1">#REF!</definedName>
    <definedName name="data13.2" localSheetId="5">#REF!</definedName>
    <definedName name="data13.2" localSheetId="6">#REF!</definedName>
    <definedName name="data13.2" localSheetId="9">#REF!</definedName>
    <definedName name="data13.2">#REF!</definedName>
    <definedName name="data13.3" localSheetId="5">#REF!</definedName>
    <definedName name="data13.3" localSheetId="6">#REF!</definedName>
    <definedName name="data13.3" localSheetId="9">#REF!</definedName>
    <definedName name="data13.3">#REF!</definedName>
    <definedName name="data14">'[1]12'!$A$7</definedName>
    <definedName name="data17" localSheetId="5">#REF!</definedName>
    <definedName name="data17" localSheetId="6">#REF!</definedName>
    <definedName name="data17" localSheetId="9">#REF!</definedName>
    <definedName name="data17">#REF!</definedName>
    <definedName name="data2_2_1" localSheetId="5">#REF!</definedName>
    <definedName name="data2_2_1" localSheetId="6">#REF!</definedName>
    <definedName name="data2_2_1" localSheetId="9">#REF!</definedName>
    <definedName name="data2_2_1">#REF!</definedName>
    <definedName name="data4_1">'[1]3.1'!$A$7</definedName>
    <definedName name="data5" localSheetId="5">#REF!</definedName>
    <definedName name="data5" localSheetId="6">#REF!</definedName>
    <definedName name="data5" localSheetId="9">#REF!</definedName>
    <definedName name="data5">#REF!</definedName>
    <definedName name="data5.1" localSheetId="5">#REF!</definedName>
    <definedName name="data5.1" localSheetId="6">#REF!</definedName>
    <definedName name="data5.1" localSheetId="9">#REF!</definedName>
    <definedName name="data5.1">#REF!</definedName>
    <definedName name="data6" localSheetId="5">#REF!</definedName>
    <definedName name="data6" localSheetId="6">#REF!</definedName>
    <definedName name="data6" localSheetId="9">#REF!</definedName>
    <definedName name="data6">#REF!</definedName>
    <definedName name="data7.1" localSheetId="5">#REF!</definedName>
    <definedName name="data7.1" localSheetId="6">#REF!</definedName>
    <definedName name="data7.1" localSheetId="9">#REF!</definedName>
    <definedName name="data7.1">#REF!</definedName>
    <definedName name="data7.2.1" localSheetId="5">#REF!</definedName>
    <definedName name="data7.2.1" localSheetId="6">#REF!</definedName>
    <definedName name="data7.2.1" localSheetId="9">#REF!</definedName>
    <definedName name="data7.2.1">#REF!</definedName>
    <definedName name="data7.2.2" localSheetId="5">#REF!</definedName>
    <definedName name="data7.2.2" localSheetId="6">#REF!</definedName>
    <definedName name="data7.2.2" localSheetId="9">#REF!</definedName>
    <definedName name="data7.2.2">#REF!</definedName>
    <definedName name="data7.2.3" localSheetId="5">#REF!</definedName>
    <definedName name="data7.2.3" localSheetId="6">#REF!</definedName>
    <definedName name="data7.2.3" localSheetId="9">#REF!</definedName>
    <definedName name="data7.2.3">#REF!</definedName>
    <definedName name="data8" localSheetId="5">#REF!</definedName>
    <definedName name="data8" localSheetId="6">#REF!</definedName>
    <definedName name="data8" localSheetId="9">#REF!</definedName>
    <definedName name="data8">#REF!</definedName>
    <definedName name="data8a" localSheetId="5">#REF!</definedName>
    <definedName name="data8a" localSheetId="6">#REF!</definedName>
    <definedName name="data8a" localSheetId="9">#REF!</definedName>
    <definedName name="data8a">#REF!</definedName>
    <definedName name="data8i" localSheetId="5">#REF!</definedName>
    <definedName name="data8i" localSheetId="6">#REF!</definedName>
    <definedName name="data8i" localSheetId="9">#REF!</definedName>
    <definedName name="data8i">#REF!</definedName>
    <definedName name="data9" localSheetId="5">#REF!</definedName>
    <definedName name="data9" localSheetId="6">#REF!</definedName>
    <definedName name="data9" localSheetId="9">#REF!</definedName>
    <definedName name="data9">#REF!</definedName>
    <definedName name="data9.3" localSheetId="5">#REF!</definedName>
    <definedName name="data9.3" localSheetId="6">#REF!</definedName>
    <definedName name="data9.3" localSheetId="9">#REF!</definedName>
    <definedName name="data9.3">#REF!</definedName>
    <definedName name="datacg" localSheetId="5">#REF!</definedName>
    <definedName name="datacg" localSheetId="6">#REF!</definedName>
    <definedName name="datacg" localSheetId="9">#REF!</definedName>
    <definedName name="datacg">#REF!</definedName>
    <definedName name="for10.2" localSheetId="5">#REF!</definedName>
    <definedName name="for10.2" localSheetId="6">#REF!</definedName>
    <definedName name="for10.2" localSheetId="9">#REF!</definedName>
    <definedName name="for10.2">#REF!</definedName>
    <definedName name="for13.1" localSheetId="5">#REF!</definedName>
    <definedName name="for13.1" localSheetId="6">#REF!</definedName>
    <definedName name="for13.1" localSheetId="9">#REF!</definedName>
    <definedName name="for13.1">#REF!</definedName>
    <definedName name="for13.2" localSheetId="5">#REF!</definedName>
    <definedName name="for13.2" localSheetId="6">#REF!</definedName>
    <definedName name="for13.2" localSheetId="9">#REF!</definedName>
    <definedName name="for13.2">#REF!</definedName>
    <definedName name="for13.3" localSheetId="5">#REF!</definedName>
    <definedName name="for13.3" localSheetId="6">#REF!</definedName>
    <definedName name="for13.3" localSheetId="9">#REF!</definedName>
    <definedName name="for13.3">#REF!</definedName>
    <definedName name="for2_2_1" localSheetId="5">#REF!</definedName>
    <definedName name="for2_2_1" localSheetId="6">#REF!</definedName>
    <definedName name="for2_2_1" localSheetId="9">#REF!</definedName>
    <definedName name="for2_2_1">#REF!</definedName>
    <definedName name="for4_1">'[1]3.1'!$X$7</definedName>
    <definedName name="for5.1" localSheetId="5">#REF!</definedName>
    <definedName name="for5.1" localSheetId="6">#REF!</definedName>
    <definedName name="for5.1" localSheetId="9">#REF!</definedName>
    <definedName name="for5.1">#REF!</definedName>
    <definedName name="for7.1" localSheetId="5">#REF!</definedName>
    <definedName name="for7.1" localSheetId="6">#REF!</definedName>
    <definedName name="for7.1" localSheetId="9">#REF!</definedName>
    <definedName name="for7.1">#REF!</definedName>
    <definedName name="for7.2.1" localSheetId="5">#REF!</definedName>
    <definedName name="for7.2.1" localSheetId="6">#REF!</definedName>
    <definedName name="for7.2.1" localSheetId="9">#REF!</definedName>
    <definedName name="for7.2.1">#REF!</definedName>
    <definedName name="for7.2.2" localSheetId="5">#REF!</definedName>
    <definedName name="for7.2.2" localSheetId="6">#REF!</definedName>
    <definedName name="for7.2.2" localSheetId="9">#REF!</definedName>
    <definedName name="for7.2.2">#REF!</definedName>
    <definedName name="for7.2.3" localSheetId="5">#REF!</definedName>
    <definedName name="for7.2.3" localSheetId="6">#REF!</definedName>
    <definedName name="for7.2.3" localSheetId="9">#REF!</definedName>
    <definedName name="for7.2.3">#REF!</definedName>
    <definedName name="for8a" localSheetId="5">#REF!</definedName>
    <definedName name="for8a" localSheetId="6">#REF!</definedName>
    <definedName name="for8a" localSheetId="9">#REF!</definedName>
    <definedName name="for8a">#REF!</definedName>
    <definedName name="for8i" localSheetId="5">#REF!</definedName>
    <definedName name="for8i" localSheetId="6">#REF!</definedName>
    <definedName name="for8i" localSheetId="9">#REF!</definedName>
    <definedName name="for8i">#REF!</definedName>
    <definedName name="for9.3" localSheetId="5">#REF!</definedName>
    <definedName name="for9.3" localSheetId="6">#REF!</definedName>
    <definedName name="for9.3" localSheetId="9">#REF!</definedName>
    <definedName name="for9.3">#REF!</definedName>
    <definedName name="forcg" localSheetId="5">#REF!</definedName>
    <definedName name="forcg" localSheetId="6">#REF!</definedName>
    <definedName name="forcg" localSheetId="9">#REF!</definedName>
    <definedName name="forcg">#REF!</definedName>
    <definedName name="formulation" localSheetId="5">#REF!</definedName>
    <definedName name="formulation" localSheetId="6">#REF!</definedName>
    <definedName name="formulation" localSheetId="9">#REF!</definedName>
    <definedName name="formulation">#REF!</definedName>
    <definedName name="note" localSheetId="5">#REF!</definedName>
    <definedName name="note" localSheetId="6">#REF!</definedName>
    <definedName name="note" localSheetId="9">#REF!</definedName>
    <definedName name="note">#REF!</definedName>
    <definedName name="note1" localSheetId="5">#REF!</definedName>
    <definedName name="note1" localSheetId="6">#REF!</definedName>
    <definedName name="note1" localSheetId="9">#REF!</definedName>
    <definedName name="note1">#REF!</definedName>
    <definedName name="note10">'[1]8'!$AL$7</definedName>
    <definedName name="note10.2" localSheetId="5">#REF!</definedName>
    <definedName name="note10.2" localSheetId="6">#REF!</definedName>
    <definedName name="note10.2" localSheetId="9">#REF!</definedName>
    <definedName name="note10.2">#REF!</definedName>
    <definedName name="note11" localSheetId="5">#REF!</definedName>
    <definedName name="note11" localSheetId="6">#REF!</definedName>
    <definedName name="note11" localSheetId="9">#REF!</definedName>
    <definedName name="note11">#REF!</definedName>
    <definedName name="note12" localSheetId="5">#REF!</definedName>
    <definedName name="note12" localSheetId="6">#REF!</definedName>
    <definedName name="note12" localSheetId="9">#REF!</definedName>
    <definedName name="note12">#REF!</definedName>
    <definedName name="note13">'[1]11'!$AL$7</definedName>
    <definedName name="note13.1" localSheetId="5">#REF!</definedName>
    <definedName name="note13.1" localSheetId="6">#REF!</definedName>
    <definedName name="note13.1" localSheetId="9">#REF!</definedName>
    <definedName name="note13.1">#REF!</definedName>
    <definedName name="note13.2" localSheetId="5">#REF!</definedName>
    <definedName name="note13.2" localSheetId="6">#REF!</definedName>
    <definedName name="note13.2" localSheetId="9">#REF!</definedName>
    <definedName name="note13.2">#REF!</definedName>
    <definedName name="note13.3" localSheetId="5">#REF!</definedName>
    <definedName name="note13.3" localSheetId="6">#REF!</definedName>
    <definedName name="note13.3" localSheetId="9">#REF!</definedName>
    <definedName name="note13.3">#REF!</definedName>
    <definedName name="note14" localSheetId="5">#REF!</definedName>
    <definedName name="note14" localSheetId="6">#REF!</definedName>
    <definedName name="note14" localSheetId="9">#REF!</definedName>
    <definedName name="note14">#REF!</definedName>
    <definedName name="note16" localSheetId="5">#REF!</definedName>
    <definedName name="note16" localSheetId="6">#REF!</definedName>
    <definedName name="note16" localSheetId="9">#REF!</definedName>
    <definedName name="note16">#REF!</definedName>
    <definedName name="note17" localSheetId="5">#REF!</definedName>
    <definedName name="note17" localSheetId="6">#REF!</definedName>
    <definedName name="note17" localSheetId="9">#REF!</definedName>
    <definedName name="note17">#REF!</definedName>
    <definedName name="note2_2_1" localSheetId="5">#REF!</definedName>
    <definedName name="note2_2_1" localSheetId="6">#REF!</definedName>
    <definedName name="note2_2_1" localSheetId="9">#REF!</definedName>
    <definedName name="note2_2_1">#REF!</definedName>
    <definedName name="note3.6" localSheetId="5">#REF!</definedName>
    <definedName name="note3.6" localSheetId="6">#REF!</definedName>
    <definedName name="note3.6" localSheetId="9">#REF!</definedName>
    <definedName name="note3.6">#REF!</definedName>
    <definedName name="note3.7" localSheetId="5">#REF!</definedName>
    <definedName name="note3.7" localSheetId="6">#REF!</definedName>
    <definedName name="note3.7" localSheetId="9">#REF!</definedName>
    <definedName name="note3.7">#REF!</definedName>
    <definedName name="note4" localSheetId="5">#REF!</definedName>
    <definedName name="note4" localSheetId="6">#REF!</definedName>
    <definedName name="note4" localSheetId="9">#REF!</definedName>
    <definedName name="note4">#REF!</definedName>
    <definedName name="note4_1">'[1]3.1'!$AL$7</definedName>
    <definedName name="note5" localSheetId="5">#REF!</definedName>
    <definedName name="note5" localSheetId="6">#REF!</definedName>
    <definedName name="note5" localSheetId="9">#REF!</definedName>
    <definedName name="note5">#REF!</definedName>
    <definedName name="note5.1" localSheetId="5">#REF!</definedName>
    <definedName name="note5.1" localSheetId="6">#REF!</definedName>
    <definedName name="note5.1" localSheetId="9">#REF!</definedName>
    <definedName name="note5.1">#REF!</definedName>
    <definedName name="note6" localSheetId="5">#REF!</definedName>
    <definedName name="note6" localSheetId="6">#REF!</definedName>
    <definedName name="note6" localSheetId="9">#REF!</definedName>
    <definedName name="note6">#REF!</definedName>
    <definedName name="note7.1" localSheetId="5">#REF!</definedName>
    <definedName name="note7.1" localSheetId="6">#REF!</definedName>
    <definedName name="note7.1" localSheetId="9">#REF!</definedName>
    <definedName name="note7.1">#REF!</definedName>
    <definedName name="note7.2.1" localSheetId="5">#REF!</definedName>
    <definedName name="note7.2.1" localSheetId="6">#REF!</definedName>
    <definedName name="note7.2.1" localSheetId="9">#REF!</definedName>
    <definedName name="note7.2.1">#REF!</definedName>
    <definedName name="note7.2.2" localSheetId="5">#REF!</definedName>
    <definedName name="note7.2.2" localSheetId="6">#REF!</definedName>
    <definedName name="note7.2.2" localSheetId="9">#REF!</definedName>
    <definedName name="note7.2.2">#REF!</definedName>
    <definedName name="note7.2.3" localSheetId="5">#REF!</definedName>
    <definedName name="note7.2.3" localSheetId="6">#REF!</definedName>
    <definedName name="note7.2.3" localSheetId="9">#REF!</definedName>
    <definedName name="note7.2.3">#REF!</definedName>
    <definedName name="note8" localSheetId="5">#REF!</definedName>
    <definedName name="note8" localSheetId="6">#REF!</definedName>
    <definedName name="note8" localSheetId="9">#REF!</definedName>
    <definedName name="note8">#REF!</definedName>
    <definedName name="note8a" localSheetId="5">#REF!</definedName>
    <definedName name="note8a" localSheetId="6">#REF!</definedName>
    <definedName name="note8a" localSheetId="9">#REF!</definedName>
    <definedName name="note8a">#REF!</definedName>
    <definedName name="note8i" localSheetId="5">#REF!</definedName>
    <definedName name="note8i" localSheetId="6">#REF!</definedName>
    <definedName name="note8i" localSheetId="9">#REF!</definedName>
    <definedName name="note8i">#REF!</definedName>
    <definedName name="note9" localSheetId="5">#REF!</definedName>
    <definedName name="note9" localSheetId="6">#REF!</definedName>
    <definedName name="note9" localSheetId="9">#REF!</definedName>
    <definedName name="note9">#REF!</definedName>
    <definedName name="note9.3" localSheetId="5">#REF!</definedName>
    <definedName name="note9.3" localSheetId="6">#REF!</definedName>
    <definedName name="note9.3" localSheetId="9">#REF!</definedName>
    <definedName name="note9.3">#REF!</definedName>
    <definedName name="notecg" localSheetId="5">#REF!</definedName>
    <definedName name="notecg" localSheetId="6">#REF!</definedName>
    <definedName name="notecg" localSheetId="9">#REF!</definedName>
    <definedName name="notecg">#REF!</definedName>
    <definedName name="_xlnm.Print_Titles" localSheetId="1">'summary2022Y'!$8:$10</definedName>
    <definedName name="remark11.3">'[1]9.3'!$BJ$7</definedName>
    <definedName name="remark13">'[1]11'!$BJ$7</definedName>
    <definedName name="remark13.3" localSheetId="5">#REF!</definedName>
    <definedName name="remark13.3" localSheetId="6">#REF!</definedName>
    <definedName name="remark13.3" localSheetId="9">#REF!</definedName>
    <definedName name="remark13.3">#REF!</definedName>
    <definedName name="remark14">'[1]12'!$BJ$7</definedName>
    <definedName name="remark17" localSheetId="5">#REF!</definedName>
    <definedName name="remark17" localSheetId="6">#REF!</definedName>
    <definedName name="remark17" localSheetId="9">#REF!</definedName>
    <definedName name="remark17">#REF!</definedName>
    <definedName name="score" localSheetId="5">#REF!</definedName>
    <definedName name="score" localSheetId="6">#REF!</definedName>
    <definedName name="score" localSheetId="9">#REF!</definedName>
    <definedName name="score">#REF!</definedName>
    <definedName name="score10">'[1]8'!$M$7</definedName>
    <definedName name="score10.2" localSheetId="5">#REF!</definedName>
    <definedName name="score10.2" localSheetId="6">#REF!</definedName>
    <definedName name="score10.2" localSheetId="9">#REF!</definedName>
    <definedName name="score10.2">#REF!</definedName>
    <definedName name="score11" localSheetId="5">#REF!</definedName>
    <definedName name="score11" localSheetId="6">#REF!</definedName>
    <definedName name="score11" localSheetId="9">#REF!</definedName>
    <definedName name="score11">#REF!</definedName>
    <definedName name="score12" localSheetId="5">#REF!</definedName>
    <definedName name="score12" localSheetId="6">#REF!</definedName>
    <definedName name="score12" localSheetId="9">#REF!</definedName>
    <definedName name="score12">#REF!</definedName>
    <definedName name="score13" localSheetId="5">#REF!</definedName>
    <definedName name="score13" localSheetId="6">#REF!</definedName>
    <definedName name="score13" localSheetId="9">#REF!</definedName>
    <definedName name="score13">#REF!</definedName>
    <definedName name="score13.1" localSheetId="5">#REF!</definedName>
    <definedName name="score13.1" localSheetId="6">#REF!</definedName>
    <definedName name="score13.1" localSheetId="9">#REF!</definedName>
    <definedName name="score13.1">#REF!</definedName>
    <definedName name="score13.2" localSheetId="5">#REF!</definedName>
    <definedName name="score13.2" localSheetId="6">#REF!</definedName>
    <definedName name="score13.2" localSheetId="9">#REF!</definedName>
    <definedName name="score13.2">#REF!</definedName>
    <definedName name="score13.3" localSheetId="5">#REF!</definedName>
    <definedName name="score13.3" localSheetId="6">#REF!</definedName>
    <definedName name="score13.3" localSheetId="9">#REF!</definedName>
    <definedName name="score13.3">#REF!</definedName>
    <definedName name="score14">'[1]12'!$M$7</definedName>
    <definedName name="score17" localSheetId="5">#REF!</definedName>
    <definedName name="score17" localSheetId="6">#REF!</definedName>
    <definedName name="score17" localSheetId="9">#REF!</definedName>
    <definedName name="score17">#REF!</definedName>
    <definedName name="score2_2_1" localSheetId="5">#REF!</definedName>
    <definedName name="score2_2_1" localSheetId="6">#REF!</definedName>
    <definedName name="score2_2_1" localSheetId="9">#REF!</definedName>
    <definedName name="score2_2_1">#REF!</definedName>
    <definedName name="score4_1">'[1]3.1'!$M$7</definedName>
    <definedName name="score5" localSheetId="5">#REF!</definedName>
    <definedName name="score5" localSheetId="6">#REF!</definedName>
    <definedName name="score5" localSheetId="9">#REF!</definedName>
    <definedName name="score5">#REF!</definedName>
    <definedName name="score5.1" localSheetId="5">#REF!</definedName>
    <definedName name="score5.1" localSheetId="6">#REF!</definedName>
    <definedName name="score5.1" localSheetId="9">#REF!</definedName>
    <definedName name="score5.1">#REF!</definedName>
    <definedName name="score6" localSheetId="5">#REF!</definedName>
    <definedName name="score6" localSheetId="6">#REF!</definedName>
    <definedName name="score6" localSheetId="9">#REF!</definedName>
    <definedName name="score6">#REF!</definedName>
    <definedName name="score7.1" localSheetId="5">#REF!</definedName>
    <definedName name="score7.1" localSheetId="6">#REF!</definedName>
    <definedName name="score7.1" localSheetId="9">#REF!</definedName>
    <definedName name="score7.1">#REF!</definedName>
    <definedName name="score7.2.1" localSheetId="5">#REF!</definedName>
    <definedName name="score7.2.1" localSheetId="6">#REF!</definedName>
    <definedName name="score7.2.1" localSheetId="9">#REF!</definedName>
    <definedName name="score7.2.1">#REF!</definedName>
    <definedName name="score7.2.2" localSheetId="5">#REF!</definedName>
    <definedName name="score7.2.2" localSheetId="6">#REF!</definedName>
    <definedName name="score7.2.2" localSheetId="9">#REF!</definedName>
    <definedName name="score7.2.2">#REF!</definedName>
    <definedName name="score7.2.3" localSheetId="5">#REF!</definedName>
    <definedName name="score7.2.3" localSheetId="6">#REF!</definedName>
    <definedName name="score7.2.3" localSheetId="9">#REF!</definedName>
    <definedName name="score7.2.3">#REF!</definedName>
    <definedName name="score8" localSheetId="5">#REF!</definedName>
    <definedName name="score8" localSheetId="6">#REF!</definedName>
    <definedName name="score8" localSheetId="9">#REF!</definedName>
    <definedName name="score8">#REF!</definedName>
    <definedName name="score8a" localSheetId="5">#REF!</definedName>
    <definedName name="score8a" localSheetId="6">#REF!</definedName>
    <definedName name="score8a" localSheetId="9">#REF!</definedName>
    <definedName name="score8a">#REF!</definedName>
    <definedName name="score8i" localSheetId="5">#REF!</definedName>
    <definedName name="score8i" localSheetId="6">#REF!</definedName>
    <definedName name="score8i" localSheetId="9">#REF!</definedName>
    <definedName name="score8i">#REF!</definedName>
    <definedName name="score9" localSheetId="5">#REF!</definedName>
    <definedName name="score9" localSheetId="6">#REF!</definedName>
    <definedName name="score9" localSheetId="9">#REF!</definedName>
    <definedName name="score9">#REF!</definedName>
    <definedName name="score9.3" localSheetId="5">#REF!</definedName>
    <definedName name="score9.3" localSheetId="6">#REF!</definedName>
    <definedName name="score9.3" localSheetId="9">#REF!</definedName>
    <definedName name="score9.3">#REF!</definedName>
    <definedName name="scorecg" localSheetId="5">#REF!</definedName>
    <definedName name="scorecg" localSheetId="6">#REF!</definedName>
    <definedName name="scorecg" localSheetId="9">#REF!</definedName>
    <definedName name="scorecg">#REF!</definedName>
    <definedName name="table9" localSheetId="5">#REF!</definedName>
    <definedName name="table9" localSheetId="6">#REF!</definedName>
    <definedName name="table9" localSheetId="9">#REF!</definedName>
    <definedName name="table9">#REF!</definedName>
    <definedName name="ห" localSheetId="5">#REF!</definedName>
    <definedName name="ห" localSheetId="6">#REF!</definedName>
    <definedName name="ห" localSheetId="9">#REF!</definedName>
    <definedName name="ห">#REF!</definedName>
  </definedNames>
  <calcPr fullCalcOnLoad="1"/>
</workbook>
</file>

<file path=xl/comments7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sharedStrings.xml><?xml version="1.0" encoding="utf-8"?>
<sst xmlns="http://schemas.openxmlformats.org/spreadsheetml/2006/main" count="442" uniqueCount="189">
  <si>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</si>
  <si>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</si>
  <si>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</si>
  <si>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</si>
  <si>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</si>
  <si>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</si>
  <si>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</si>
  <si>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</si>
  <si>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</si>
  <si>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</si>
  <si>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</si>
  <si>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</si>
  <si>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</si>
  <si>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</si>
  <si>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</si>
  <si>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</si>
  <si>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</si>
  <si>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</si>
  <si>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ลำดับ</t>
  </si>
  <si>
    <t>นน.ย่อย</t>
  </si>
  <si>
    <t>ผลคะแนนตัวชี้วัดย่อย</t>
  </si>
  <si>
    <t>ชื่อตัวชี้วัดย่อย</t>
  </si>
  <si>
    <t>ปัญหา และอุปสรรค</t>
  </si>
  <si>
    <t>สำนวนที่อยู่ระหว่างดำเนินการ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</si>
  <si>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</si>
  <si>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</si>
  <si>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</si>
  <si>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</si>
  <si>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</si>
  <si>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</si>
  <si>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</si>
  <si>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</si>
  <si>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</si>
  <si>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</si>
  <si>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</si>
  <si>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</si>
  <si>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</si>
  <si>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</si>
  <si>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</si>
  <si>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</si>
  <si>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</si>
  <si>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</si>
  <si>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</si>
  <si>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</si>
  <si>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</si>
  <si>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</si>
  <si>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</si>
  <si>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</si>
  <si>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</si>
  <si>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</si>
  <si>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</si>
  <si>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</si>
  <si>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</si>
  <si>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</si>
  <si>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</si>
  <si>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</si>
  <si>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</si>
  <si>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</si>
  <si>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</si>
  <si>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</si>
  <si>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</si>
  <si>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</si>
  <si>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</si>
  <si>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</si>
  <si>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</si>
  <si>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</si>
  <si>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</si>
  <si>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</si>
  <si>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</si>
  <si>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</si>
  <si>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</si>
  <si>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</si>
  <si>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</si>
  <si>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</si>
  <si>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</si>
  <si>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</si>
  <si>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</si>
  <si>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</si>
  <si>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</si>
  <si>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</si>
  <si>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</si>
  <si>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</si>
  <si>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</si>
  <si>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</si>
  <si>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</si>
  <si>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</si>
  <si>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</si>
  <si>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</si>
  <si>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ผลการดำเนินการ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</si>
  <si>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</si>
  <si>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</si>
  <si>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</si>
  <si>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สำนวนคดีที่รับจากสำนักงาน ป.ป.ช. (ค้างเก่า) ที่ต้องดำเนินการ</t>
  </si>
  <si>
    <t>สำนวนคดีที่รับจากสำนักงาน ป.ป.ช. (ใหม่) ที่ต้องดำเนินการ</t>
  </si>
  <si>
    <t>ร้อยละของคดีที่อยู่ระหว่างดำเนินการ</t>
  </si>
  <si>
    <t>สำนวนคดีที่รับจากสำนักงาน ป.ป.ท. (ค้างเก่า) ที่ต้องดำเนินการ</t>
  </si>
  <si>
    <t>สำนวนคดีที่รับจากสำนักงาน ป.ป.ท. (ใหม่) ที่ต้องดำเนินการ</t>
  </si>
  <si>
    <t>สำนวนคดีที่รับจากสำนักงาน ป.ป.ท. ที่ต้องดำเนินการทั้งหมด</t>
  </si>
  <si>
    <t>สำนวนคดีที่รับจากพนักงานสอบสวน (ค้างเก่า) ที่ต้องดำเนินการ</t>
  </si>
  <si>
    <t>สำนวนคดีที่รับจากพนักงานสอบสวน (ใหม่) ที่ต้องดำเนินการ</t>
  </si>
  <si>
    <t>สำนวนคดีที่รับจากพนักงานสอบสวน ที่ต้องดำเนินการทั้งหมด</t>
  </si>
  <si>
    <t>ร้อยละของคดีที่รับจากพนักงานสอบสวนแล้วเสร็จภายในระยะเวลาที่กำหนด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</si>
  <si>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</si>
  <si>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</si>
  <si>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การนำเข้าข้อมูลในระบบอิเล็กทรอนิกส์ที่กำหนด</t>
  </si>
  <si>
    <t>ระบบรายงาน</t>
  </si>
  <si>
    <t>หน่วยงาน
ทั้งหมด</t>
  </si>
  <si>
    <t>นำเข้าข้อมูลได้ครบถ้วน ถูกต้อง</t>
  </si>
  <si>
    <t>ไม่ครบถ้วน</t>
  </si>
  <si>
    <t>ระบบสารบบอิเล็กทรอนิกส์</t>
  </si>
  <si>
    <t>ระบบสารสนเทศโปรแกรมรายงานผลการดำเนินงานทางอิเล็กทรอนิกส์ สคช</t>
  </si>
  <si>
    <t>ระบบงานสารบรรณอิเล็กทรอนิกส์</t>
  </si>
  <si>
    <t>รวมทั้งหมด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</si>
  <si>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</si>
  <si>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</si>
  <si>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</si>
  <si>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</si>
  <si>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</si>
  <si>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</si>
  <si>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</si>
  <si>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</si>
  <si>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</si>
  <si>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</si>
  <si>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ค่าคะแนน</t>
  </si>
  <si>
    <t>ผลการดำเนินงาน
(ร้อยละ)</t>
  </si>
  <si>
    <t>สำนวนที่รับจากสำนักงาน ป.ป.ช.</t>
  </si>
  <si>
    <t>สำนวนที่รับจากสำนักงาน ป.ป.ท.</t>
  </si>
  <si>
    <t>สำนวนที่รับจากพนักงานสอบสวน</t>
  </si>
  <si>
    <t>ตัวชี้วัดย่อยที่ 1 : สำนวนที่รับจากสำนักงาน ป.ป.ช.</t>
  </si>
  <si>
    <t>ตัวชี้วัดย่อยที่ 2 :  สำนวนที่รับจากสำนักงาน ป.ป.ท.</t>
  </si>
  <si>
    <t>ตัวชี้วัดย่อยที่ 3 :  สำนวนที่รับจากพนักงานสอบสวน</t>
  </si>
  <si>
    <t>ร้อยละของคดีที่รับจากสำนักงาน ป.ป.ท. แล้วเสร็จภายในระยะเวลาที่กำหนด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</si>
  <si>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</si>
  <si>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&lt;- กรอกจำนวน</t>
  </si>
  <si>
    <t>ร้อยละของคดีที่รับจากสำนักงาน ป.ป.ช. ที่แจ้งข้อไม่สมบูรณ์
แล้วเสร็จภายในระยะเวลาที่กำหนด</t>
  </si>
  <si>
    <t>ร้อยละของคดีที่รับจากสำนักงาน ป.ป.ช. แล้วเสร็จ
ภายในระยะเวลาที่กำหนด</t>
  </si>
  <si>
    <t xml:space="preserve"> การแจ้งข้อไม่สมบูรณ์ ภายใน 90 วัน</t>
  </si>
  <si>
    <t>การดำเนินคดีทุจริต ภายใน 180 วัน</t>
  </si>
  <si>
    <t>สำนวนคดีที่รับจากสำนักงาน ป.ป.ช. (ค้างเก่า) ที่ต้องแจ้งข้อไม่สมบูรณ์</t>
  </si>
  <si>
    <t>สำนวนคดีที่รับจากสำนักงาน ป.ป.ช. (ใหม่) ที่ต้องแจ้งข้อไม่สมบูรณ์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</si>
  <si>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</si>
  <si>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</si>
  <si>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</si>
  <si>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</si>
  <si>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</si>
  <si>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</si>
  <si>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</si>
  <si>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</si>
  <si>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</si>
  <si>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(50)</t>
  </si>
  <si>
    <t>การแจ้งข้อไม่สมบูรณ์ ภายใน 90 วัน</t>
  </si>
  <si>
    <t>รวมสำนวนคดีที่อยู่ในความรับผิดชอบของสำนักงานคดีปราบปราม
การทุจริตที่ดำเนินการแล้วเสร็จได้ตามระยะเวลาที่กำหนด</t>
  </si>
  <si>
    <t>มิติที่ 4 ด้านการพัฒนาองค์การ</t>
  </si>
  <si>
    <r>
      <t>สำนวนคดีที่รับจากสำนักงาน ป.ป.ช.</t>
    </r>
    <r>
      <rPr>
        <b/>
        <sz val="16"/>
        <rFont val="TH SarabunIT๙"/>
        <family val="2"/>
      </rPr>
      <t xml:space="preserve"> ที่ต้อง</t>
    </r>
    <r>
      <rPr>
        <b/>
        <u val="single"/>
        <sz val="16"/>
        <rFont val="TH SarabunIT๙"/>
        <family val="2"/>
      </rPr>
      <t>แจ้งข้อไม่สมบูรณ์ทั้งหมด</t>
    </r>
  </si>
  <si>
    <r>
      <t>สำนวนคดีที่รั</t>
    </r>
    <r>
      <rPr>
        <b/>
        <sz val="16"/>
        <rFont val="TH SarabunIT๙"/>
        <family val="2"/>
      </rPr>
      <t>บจากสำนักงาน ป.ป.ช. ที่ต้อง</t>
    </r>
    <r>
      <rPr>
        <b/>
        <u val="single"/>
        <sz val="16"/>
        <rFont val="TH SarabunIT๙"/>
        <family val="2"/>
      </rPr>
      <t>ดำเนินการทั้งหมด</t>
    </r>
  </si>
  <si>
    <r>
      <t>สำนวนคดีที่รับจากสำนักงาน ป.ป.ช. ที่</t>
    </r>
    <r>
      <rPr>
        <b/>
        <sz val="16"/>
        <rFont val="TH SarabunIT๙"/>
        <family val="2"/>
      </rPr>
      <t>แจ้งข้อไม่สมบูรณ์ 
แล้วเสร็จภายใน 90 วัน</t>
    </r>
  </si>
  <si>
    <r>
      <t xml:space="preserve">สำนวนคดีที่รับจากสำนักงาน ป.ป.ช. ที่สำนักงานอัยการสูงสุด </t>
    </r>
    <r>
      <rPr>
        <b/>
        <u val="single"/>
        <sz val="16"/>
        <rFont val="TH SarabunIT๙"/>
        <family val="2"/>
      </rPr>
      <t>ดำเนินการได้แล้วเสร็จภายใน 180 วัน</t>
    </r>
  </si>
  <si>
    <r>
      <t>สำนวนคดีที่รั</t>
    </r>
    <r>
      <rPr>
        <b/>
        <sz val="16"/>
        <rFont val="TH SarabunIT๙"/>
        <family val="2"/>
      </rPr>
      <t>บจากสำนักงาน ป.ป.ท.</t>
    </r>
    <r>
      <rPr>
        <sz val="16"/>
        <rFont val="TH SarabunIT๙"/>
        <family val="2"/>
      </rPr>
      <t xml:space="preserve"> ที่สำนักงานอัยการสูงสุด
</t>
    </r>
    <r>
      <rPr>
        <b/>
        <sz val="16"/>
        <rFont val="TH SarabunIT๙"/>
        <family val="2"/>
      </rPr>
      <t>ดำเนินการได้แล้วเสร็จภายใน 180 วัน</t>
    </r>
  </si>
  <si>
    <r>
      <t>สำนวนคดีที่</t>
    </r>
    <r>
      <rPr>
        <b/>
        <sz val="16"/>
        <rFont val="TH SarabunIT๙"/>
        <family val="2"/>
      </rPr>
      <t>รับจากพนักงานสอบสวน</t>
    </r>
    <r>
      <rPr>
        <sz val="16"/>
        <rFont val="TH SarabunIT๙"/>
        <family val="2"/>
      </rPr>
      <t xml:space="preserve">ที่สำนักงานอัยการสูงสุด
</t>
    </r>
    <r>
      <rPr>
        <b/>
        <sz val="16"/>
        <rFont val="TH SarabunIT๙"/>
        <family val="2"/>
      </rPr>
      <t>ดำเนินการได้แล้วเสร็จภายใน 180 วัน</t>
    </r>
  </si>
  <si>
    <t>ผลการประเมิน ณ วันที่</t>
  </si>
  <si>
    <t>ร้อยละเฉลี่ยน้ำหนัก</t>
  </si>
  <si>
    <t>สำนักงานคดีปราบปรามการทุจริตภาค...............................</t>
  </si>
  <si>
    <r>
      <t>ประเด็นการสื่อสาร/หารือ เพื่อบริหารจัดการงานภายในสำนักงาน ประกอบด้วย</t>
    </r>
  </si>
  <si>
    <r>
      <t>สำนวนคดีที่รับจากสำนักงาน ป.ป.ช. ที่</t>
    </r>
    <r>
      <rPr>
        <b/>
        <sz val="16"/>
        <rFont val="TH SarabunIT๙"/>
        <family val="2"/>
      </rPr>
      <t>แจ้งข้อไม่สมบูรณ์ 
(ขยายได้ 45 วัน)  แล้วเสร็จภายใน 135  วัน</t>
    </r>
  </si>
  <si>
    <t>n</t>
  </si>
  <si>
    <t xml:space="preserve"> -</t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</si>
  <si>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</si>
  <si>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t xml:space="preserve">ร้อยละของคดีที่อยู่ในความรับผิดชอบของสำนักงานคดีปราบปรามการทุจริตในปีงบประมาณ พ.ศ. 2565 ที่สำนักงานอัยการสูงสุดดำเนินการได้ตามระยะเวลาที่กำหนด </t>
  </si>
  <si>
    <t xml:space="preserve">                ประจำปีงบประมาณ พ.ศ. 2565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</si>
  <si>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</si>
  <si>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</si>
  <si>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2565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</si>
  <si>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</si>
  <si>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t>ร้อยละของหน่วยงานในสังกัดสำนักงานอัยการสูงสุดที่สามารถนำแนวทางการพัฒนาองค์กรไปบริหารงานได้ครบถ้วนตามประเด็นที่กำหนด</t>
  </si>
  <si>
    <t xml:space="preserve">ร้อยละของหน่วยงานที่นำเข้าข้อมูลในระบบสารคดีอิเล็กทรอนิกส์ได้ครบถ้วน และถูกต้องตามที่สำนักงานอัยการสูงสุดกำหนด   </t>
  </si>
  <si>
    <t>ร้อยละของคดีที่อยู่ในความรับผิดชอบของสำนักงานคดีปราบปรามการทุจริต
ในปีงบประมาณ พ.ศ. 2565 ที่สำนักงานอัยการสูงสุดดำเนินการแล้วเสร็จ
ได้ตามระยะเวลาที่กำหนด</t>
  </si>
  <si>
    <t>รวมสำนวนคดีที่อยู่ในความรับผิดชอบของสำนักงานคดีปราบปราม
การทุจริตในปีงบประมาณ พ.ศ. 2565 ทั้งหมด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</si>
  <si>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ประจำปีงบประมาณ 
พ.ศ. 2565 (ภายในเดือนพฤศจิกายน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</si>
  <si>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
ตามกรอบการประเมินประสิทธิภาพการปฏิบัติราชการฯ ที่หน่วยงานรับผิดชอบในปีที่ผ่านมา 
(ภายในมีนาคม 2565)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</si>
  <si>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๑) กำหนดแนวทาง/มาตรการแก้ไขปัญหา - อุปสรรคการดำเนินงานตามตัวชี้วัด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 (ภายในมิถุนายน 2565) 
               ๒)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sz val="15"/>
        <rFont val="TH SarabunIT๙"/>
        <family val="2"/>
      </rPr>
      <t xml:space="preserve"> (ภายในมิถุนายน 2565)</t>
    </r>
  </si>
  <si>
    <t xml:space="preserve"> ประจำปีงบประมาณ พ.ศ. 2565 (รอบ 12  เดือน)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</si>
  <si>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</si>
  <si>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 </t>
    </r>
  </si>
  <si>
    <t>(N/A (Not Available) หมายถึง อยู่ระหว่างดำเนินการ)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</si>
  <si>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1.0000 - 1.9999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</si>
  <si>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2.0000 - 2.9999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</si>
  <si>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3.0000 - 3.9999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</si>
  <si>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4.0000 - 4.4999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</si>
  <si>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4.5000 - 5.0000</t>
    </r>
    <r>
      <rPr>
        <sz val="16"/>
        <color indexed="49"/>
        <rFont val="TH SarabunIT๙"/>
        <family val="2"/>
      </rPr>
      <t xml:space="preserve"> </t>
    </r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</si>
</sst>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</numFmts>
  <fonts count="9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b/>
      <sz val="16"/>
      <color indexed="10"/>
      <name val="TH SarabunIT๙"/>
      <family val="2"/>
    </font>
    <font>
      <b/>
      <sz val="16"/>
      <name val="Wingdings"/>
      <family val="0"/>
    </font>
    <font>
      <sz val="1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b/>
      <sz val="15"/>
      <color indexed="8"/>
      <name val="TH SarabunIT๙"/>
      <family val="2"/>
    </font>
    <font>
      <sz val="15"/>
      <color indexed="9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b/>
      <sz val="15"/>
      <color theme="1"/>
      <name val="TH SarabunIT๙"/>
      <family val="2"/>
    </font>
    <font>
      <sz val="15"/>
      <color theme="0"/>
      <name val="TH SarabunIT๙"/>
      <family val="2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/>
      <right style="thin"/>
      <top style="hair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4" fillId="21" borderId="2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3" applyNumberFormat="0" applyAlignment="0" applyProtection="0"/>
    <xf numFmtId="0" fontId="69" fillId="0" borderId="4" applyNumberFormat="0" applyFill="0" applyAlignment="0" applyProtection="0"/>
    <xf numFmtId="0" fontId="70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1" fillId="24" borderId="2" applyNumberFormat="0" applyAlignment="0" applyProtection="0"/>
    <xf numFmtId="0" fontId="72" fillId="25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75" fillId="21" borderId="6" applyNumberFormat="0" applyAlignment="0" applyProtection="0"/>
    <xf numFmtId="0" fontId="0" fillId="33" borderId="7" applyNumberFormat="0" applyFont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8" fillId="0" borderId="10" applyNumberFormat="0" applyFill="0" applyAlignment="0" applyProtection="0"/>
    <xf numFmtId="0" fontId="78" fillId="0" borderId="0" applyNumberFormat="0" applyFill="0" applyBorder="0" applyAlignment="0" applyProtection="0"/>
  </cellStyleXfs>
  <cellXfs count="567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4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4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4" applyFont="1" applyProtection="1">
      <alignment/>
      <protection/>
    </xf>
    <xf numFmtId="0" fontId="4" fillId="0" borderId="0" xfId="94" applyFont="1" applyFill="1" applyBorder="1" applyProtection="1">
      <alignment/>
      <protection/>
    </xf>
    <xf numFmtId="0" fontId="4" fillId="0" borderId="0" xfId="94" applyFont="1" applyAlignment="1" applyProtection="1">
      <alignment/>
      <protection/>
    </xf>
    <xf numFmtId="0" fontId="4" fillId="0" borderId="0" xfId="94" applyFont="1" applyAlignment="1" applyProtection="1">
      <alignment horizontal="left"/>
      <protection/>
    </xf>
    <xf numFmtId="195" fontId="79" fillId="0" borderId="0" xfId="94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0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4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4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4" applyFont="1" applyAlignment="1" applyProtection="1">
      <alignment horizontal="center"/>
      <protection/>
    </xf>
    <xf numFmtId="0" fontId="4" fillId="0" borderId="0" xfId="94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4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4" applyFont="1" applyAlignment="1" applyProtection="1">
      <alignment vertical="top" wrapText="1"/>
      <protection/>
    </xf>
    <xf numFmtId="0" fontId="4" fillId="0" borderId="0" xfId="94" applyFont="1" applyFill="1" applyProtection="1">
      <alignment/>
      <protection/>
    </xf>
    <xf numFmtId="193" fontId="4" fillId="0" borderId="0" xfId="94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4" applyFont="1" applyFill="1" applyBorder="1" applyAlignment="1" applyProtection="1" quotePrefix="1">
      <alignment horizontal="left" vertical="top" wrapText="1"/>
      <protection/>
    </xf>
    <xf numFmtId="0" fontId="4" fillId="0" borderId="0" xfId="94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4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4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4" applyFont="1" applyFill="1" applyAlignment="1" applyProtection="1">
      <alignment horizontal="left" vertical="top"/>
      <protection/>
    </xf>
    <xf numFmtId="194" fontId="4" fillId="0" borderId="0" xfId="94" applyNumberFormat="1" applyFont="1" applyProtection="1">
      <alignment/>
      <protection/>
    </xf>
    <xf numFmtId="0" fontId="81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1" fillId="0" borderId="0" xfId="50" applyFont="1" applyFill="1" applyAlignment="1" applyProtection="1">
      <alignment/>
      <protection/>
    </xf>
    <xf numFmtId="0" fontId="81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1" fillId="0" borderId="0" xfId="50" applyFont="1" applyAlignment="1" applyProtection="1">
      <alignment horizontal="left"/>
      <protection/>
    </xf>
    <xf numFmtId="0" fontId="81" fillId="0" borderId="0" xfId="50" applyFont="1" applyAlignment="1" applyProtection="1">
      <alignment horizontal="left"/>
      <protection/>
    </xf>
    <xf numFmtId="0" fontId="4" fillId="0" borderId="0" xfId="94" applyFont="1" applyAlignment="1" applyProtection="1">
      <alignment horizontal="right" vertical="center"/>
      <protection/>
    </xf>
    <xf numFmtId="195" fontId="79" fillId="0" borderId="0" xfId="94" applyNumberFormat="1" applyFont="1" applyFill="1" applyBorder="1" applyAlignment="1" applyProtection="1">
      <alignment horizontal="center" vertical="center"/>
      <protection/>
    </xf>
    <xf numFmtId="0" fontId="4" fillId="0" borderId="0" xfId="94" applyFont="1" applyAlignment="1" applyProtection="1">
      <alignment vertical="center"/>
      <protection/>
    </xf>
    <xf numFmtId="0" fontId="3" fillId="0" borderId="0" xfId="94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4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4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4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4" applyFont="1" applyFill="1" applyAlignment="1" applyProtection="1">
      <alignment vertical="center"/>
      <protection/>
    </xf>
    <xf numFmtId="0" fontId="3" fillId="0" borderId="0" xfId="94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4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4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1" fillId="0" borderId="0" xfId="50" applyFont="1" applyAlignment="1" applyProtection="1">
      <alignment horizontal="left"/>
      <protection/>
    </xf>
    <xf numFmtId="194" fontId="82" fillId="35" borderId="11" xfId="35" applyNumberFormat="1" applyFont="1" applyFill="1" applyBorder="1" applyAlignment="1" applyProtection="1">
      <alignment horizontal="center" vertical="center"/>
      <protection locked="0"/>
    </xf>
    <xf numFmtId="194" fontId="82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4" applyFont="1" applyAlignment="1" applyProtection="1">
      <alignment vertical="center"/>
      <protection/>
    </xf>
    <xf numFmtId="0" fontId="13" fillId="0" borderId="0" xfId="94" applyFont="1" applyAlignment="1" applyProtection="1">
      <alignment vertical="center"/>
      <protection/>
    </xf>
    <xf numFmtId="0" fontId="14" fillId="0" borderId="0" xfId="94" applyFont="1" applyFill="1" applyBorder="1" applyAlignment="1" applyProtection="1">
      <alignment horizontal="center" vertical="center"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83" fillId="0" borderId="0" xfId="50" applyFont="1" applyAlignment="1" applyProtection="1">
      <alignment/>
      <protection/>
    </xf>
    <xf numFmtId="0" fontId="83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3" fillId="0" borderId="0" xfId="91" applyFont="1" applyProtection="1">
      <alignment/>
      <protection/>
    </xf>
    <xf numFmtId="0" fontId="84" fillId="6" borderId="12" xfId="91" applyFont="1" applyFill="1" applyBorder="1" applyAlignment="1" applyProtection="1">
      <alignment vertical="center" shrinkToFit="1"/>
      <protection/>
    </xf>
    <xf numFmtId="1" fontId="85" fillId="6" borderId="11" xfId="91" applyNumberFormat="1" applyFont="1" applyFill="1" applyBorder="1" applyAlignment="1" applyProtection="1">
      <alignment horizontal="center" vertical="center" shrinkToFit="1"/>
      <protection/>
    </xf>
    <xf numFmtId="0" fontId="84" fillId="6" borderId="11" xfId="91" applyNumberFormat="1" applyFont="1" applyFill="1" applyBorder="1" applyAlignment="1" applyProtection="1">
      <alignment horizontal="center" vertical="center" shrinkToFit="1"/>
      <protection/>
    </xf>
    <xf numFmtId="192" fontId="85" fillId="6" borderId="14" xfId="91" applyNumberFormat="1" applyFont="1" applyFill="1" applyBorder="1" applyAlignment="1" applyProtection="1">
      <alignment horizontal="center" vertical="center" shrinkToFit="1"/>
      <protection/>
    </xf>
    <xf numFmtId="192" fontId="84" fillId="6" borderId="11" xfId="91" applyNumberFormat="1" applyFont="1" applyFill="1" applyBorder="1" applyAlignment="1" applyProtection="1">
      <alignment horizontal="center" vertical="center" shrinkToFit="1"/>
      <protection/>
    </xf>
    <xf numFmtId="0" fontId="83" fillId="0" borderId="0" xfId="91" applyFont="1" applyAlignment="1" applyProtection="1">
      <alignment vertical="center"/>
      <protection/>
    </xf>
    <xf numFmtId="192" fontId="84" fillId="0" borderId="16" xfId="83" applyNumberFormat="1" applyFont="1" applyFill="1" applyBorder="1" applyAlignment="1" applyProtection="1">
      <alignment horizontal="center" vertical="top" shrinkToFit="1"/>
      <protection/>
    </xf>
    <xf numFmtId="0" fontId="83" fillId="0" borderId="0" xfId="91" applyFont="1" applyAlignment="1" applyProtection="1">
      <alignment vertical="top"/>
      <protection/>
    </xf>
    <xf numFmtId="0" fontId="84" fillId="0" borderId="16" xfId="91" applyFont="1" applyFill="1" applyBorder="1" applyAlignment="1" applyProtection="1">
      <alignment horizontal="center" vertical="top" shrinkToFit="1"/>
      <protection/>
    </xf>
    <xf numFmtId="1" fontId="84" fillId="0" borderId="16" xfId="91" applyNumberFormat="1" applyFont="1" applyFill="1" applyBorder="1" applyAlignment="1" applyProtection="1">
      <alignment horizontal="center" vertical="top" shrinkToFit="1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2" fontId="84" fillId="0" borderId="16" xfId="91" applyNumberFormat="1" applyFont="1" applyFill="1" applyBorder="1" applyAlignment="1" applyProtection="1">
      <alignment horizontal="center" vertical="top" shrinkToFit="1"/>
      <protection/>
    </xf>
    <xf numFmtId="192" fontId="84" fillId="0" borderId="17" xfId="91" applyNumberFormat="1" applyFont="1" applyFill="1" applyBorder="1" applyAlignment="1" applyProtection="1">
      <alignment horizontal="center" vertical="top" shrinkToFit="1"/>
      <protection/>
    </xf>
    <xf numFmtId="192" fontId="84" fillId="0" borderId="16" xfId="91" applyNumberFormat="1" applyFont="1" applyFill="1" applyBorder="1" applyAlignment="1" applyProtection="1">
      <alignment horizontal="center" vertical="top" shrinkToFit="1"/>
      <protection/>
    </xf>
    <xf numFmtId="0" fontId="8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7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4" fillId="6" borderId="12" xfId="91" applyFont="1" applyFill="1" applyBorder="1" applyAlignment="1" applyProtection="1">
      <alignment horizontal="left" vertical="center" shrinkToFit="1"/>
      <protection/>
    </xf>
    <xf numFmtId="0" fontId="84" fillId="6" borderId="11" xfId="83" applyNumberFormat="1" applyFont="1" applyFill="1" applyBorder="1" applyAlignment="1" applyProtection="1">
      <alignment horizontal="center" vertical="center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5" fillId="0" borderId="18" xfId="91" applyFont="1" applyFill="1" applyBorder="1" applyAlignment="1" applyProtection="1">
      <alignment horizontal="right" vertical="center"/>
      <protection/>
    </xf>
    <xf numFmtId="1" fontId="85" fillId="0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19" xfId="91" applyNumberFormat="1" applyFont="1" applyFill="1" applyBorder="1" applyAlignment="1" applyProtection="1">
      <alignment horizontal="center" vertical="center" shrinkToFit="1"/>
      <protection/>
    </xf>
    <xf numFmtId="0" fontId="84" fillId="0" borderId="19" xfId="83" applyNumberFormat="1" applyFont="1" applyFill="1" applyBorder="1" applyAlignment="1" applyProtection="1">
      <alignment horizontal="center" vertical="center" shrinkToFit="1"/>
      <protection/>
    </xf>
    <xf numFmtId="0" fontId="84" fillId="0" borderId="19" xfId="91" applyFont="1" applyFill="1" applyBorder="1" applyAlignment="1" applyProtection="1">
      <alignment vertical="center" shrinkToFit="1"/>
      <protection/>
    </xf>
    <xf numFmtId="192" fontId="85" fillId="0" borderId="11" xfId="91" applyNumberFormat="1" applyFont="1" applyFill="1" applyBorder="1" applyAlignment="1" applyProtection="1">
      <alignment horizontal="center" vertical="center" shrinkToFit="1"/>
      <protection/>
    </xf>
    <xf numFmtId="0" fontId="83" fillId="0" borderId="0" xfId="91" applyFont="1" applyFill="1" applyAlignment="1" applyProtection="1">
      <alignment vertical="center"/>
      <protection/>
    </xf>
    <xf numFmtId="0" fontId="84" fillId="0" borderId="0" xfId="91" applyNumberFormat="1" applyFont="1" applyFill="1" applyBorder="1" applyAlignment="1" applyProtection="1">
      <alignment horizontal="center" vertical="top" shrinkToFit="1"/>
      <protection/>
    </xf>
    <xf numFmtId="0" fontId="84" fillId="0" borderId="0" xfId="91" applyFont="1" applyFill="1" applyBorder="1" applyAlignment="1" applyProtection="1">
      <alignment horizontal="center" vertical="top" shrinkToFit="1"/>
      <protection/>
    </xf>
    <xf numFmtId="0" fontId="84" fillId="0" borderId="0" xfId="91" applyFont="1" applyFill="1" applyBorder="1" applyAlignment="1" applyProtection="1">
      <alignment vertical="top" shrinkToFit="1"/>
      <protection/>
    </xf>
    <xf numFmtId="0" fontId="84" fillId="0" borderId="0" xfId="91" applyNumberFormat="1" applyFont="1" applyFill="1" applyBorder="1" applyAlignment="1" applyProtection="1">
      <alignment vertical="top" shrinkToFit="1"/>
      <protection/>
    </xf>
    <xf numFmtId="0" fontId="84" fillId="0" borderId="0" xfId="91" applyFont="1" applyFill="1" applyAlignment="1" applyProtection="1">
      <alignment vertical="top" shrinkToFit="1"/>
      <protection/>
    </xf>
    <xf numFmtId="0" fontId="84" fillId="0" borderId="0" xfId="91" applyNumberFormat="1" applyFont="1" applyFill="1" applyAlignment="1" applyProtection="1">
      <alignment vertical="top" shrinkToFit="1"/>
      <protection/>
    </xf>
    <xf numFmtId="0" fontId="13" fillId="0" borderId="14" xfId="94" applyFont="1" applyFill="1" applyBorder="1" applyAlignment="1" applyProtection="1">
      <alignment vertical="center"/>
      <protection/>
    </xf>
    <xf numFmtId="0" fontId="13" fillId="0" borderId="12" xfId="94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4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85" fillId="35" borderId="12" xfId="64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4" applyFont="1" applyFill="1" applyBorder="1" applyAlignment="1" applyProtection="1">
      <alignment horizontal="center" vertical="center"/>
      <protection/>
    </xf>
    <xf numFmtId="0" fontId="14" fillId="0" borderId="0" xfId="62" applyFont="1" applyFill="1" applyBorder="1" applyAlignment="1" applyProtection="1">
      <alignment vertical="top" wrapText="1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" fontId="14" fillId="0" borderId="11" xfId="94" applyNumberFormat="1" applyFont="1" applyFill="1" applyBorder="1" applyAlignment="1" applyProtection="1">
      <alignment horizontal="center" vertical="center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0" fontId="14" fillId="0" borderId="0" xfId="94" applyFont="1" applyAlignment="1" applyProtection="1">
      <alignment horizontal="right" vertical="center"/>
      <protection/>
    </xf>
    <xf numFmtId="195" fontId="86" fillId="0" borderId="0" xfId="94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14" fillId="0" borderId="11" xfId="94" applyFont="1" applyBorder="1" applyAlignment="1" applyProtection="1">
      <alignment horizontal="center" vertical="center"/>
      <protection/>
    </xf>
    <xf numFmtId="1" fontId="84" fillId="0" borderId="11" xfId="94" applyNumberFormat="1" applyFont="1" applyFill="1" applyBorder="1" applyAlignment="1" applyProtection="1">
      <alignment horizontal="center" vertical="center"/>
      <protection/>
    </xf>
    <xf numFmtId="1" fontId="14" fillId="0" borderId="11" xfId="94" applyNumberFormat="1" applyFont="1" applyBorder="1" applyAlignment="1" applyProtection="1">
      <alignment horizontal="center" vertical="center"/>
      <protection/>
    </xf>
    <xf numFmtId="0" fontId="14" fillId="0" borderId="0" xfId="94" applyFont="1" applyBorder="1" applyAlignment="1" applyProtection="1">
      <alignment horizontal="center" vertical="center"/>
      <protection/>
    </xf>
    <xf numFmtId="0" fontId="14" fillId="0" borderId="20" xfId="64" applyFont="1" applyFill="1" applyBorder="1" applyAlignment="1" applyProtection="1">
      <alignment vertical="center"/>
      <protection/>
    </xf>
    <xf numFmtId="2" fontId="14" fillId="0" borderId="11" xfId="63" applyNumberFormat="1" applyFont="1" applyFill="1" applyBorder="1" applyAlignment="1" applyProtection="1">
      <alignment horizontal="center" vertical="center" wrapText="1"/>
      <protection/>
    </xf>
    <xf numFmtId="0" fontId="14" fillId="0" borderId="0" xfId="63" applyFont="1" applyBorder="1" applyAlignment="1" applyProtection="1">
      <alignment horizontal="right" vertical="center" wrapText="1"/>
      <protection/>
    </xf>
    <xf numFmtId="2" fontId="14" fillId="0" borderId="0" xfId="94" applyNumberFormat="1" applyFont="1" applyAlignment="1" applyProtection="1">
      <alignment vertical="center"/>
      <protection/>
    </xf>
    <xf numFmtId="0" fontId="14" fillId="0" borderId="0" xfId="63" applyFont="1" applyFill="1" applyBorder="1" applyAlignment="1" applyProtection="1">
      <alignment horizontal="right" vertical="center" wrapText="1"/>
      <protection/>
    </xf>
    <xf numFmtId="2" fontId="14" fillId="0" borderId="0" xfId="63" applyNumberFormat="1" applyFont="1" applyFill="1" applyBorder="1" applyAlignment="1" applyProtection="1">
      <alignment horizontal="center" vertical="center" wrapText="1"/>
      <protection/>
    </xf>
    <xf numFmtId="0" fontId="14" fillId="0" borderId="0" xfId="63" applyFont="1" applyFill="1" applyBorder="1" applyAlignment="1" applyProtection="1">
      <alignment horizontal="center" vertical="center" wrapText="1"/>
      <protection/>
    </xf>
    <xf numFmtId="2" fontId="13" fillId="19" borderId="11" xfId="63" applyNumberFormat="1" applyFont="1" applyFill="1" applyBorder="1" applyAlignment="1" applyProtection="1">
      <alignment horizontal="center" vertical="center" wrapText="1"/>
      <protection/>
    </xf>
    <xf numFmtId="192" fontId="14" fillId="0" borderId="11" xfId="94" applyNumberFormat="1" applyFont="1" applyFill="1" applyBorder="1" applyAlignment="1" applyProtection="1">
      <alignment horizontal="center" vertical="center" shrinkToFit="1"/>
      <protection/>
    </xf>
    <xf numFmtId="192" fontId="14" fillId="0" borderId="11" xfId="94" applyNumberFormat="1" applyFont="1" applyBorder="1" applyAlignment="1" applyProtection="1">
      <alignment horizontal="center" vertical="center" shrinkToFit="1"/>
      <protection/>
    </xf>
    <xf numFmtId="195" fontId="13" fillId="0" borderId="15" xfId="64" applyNumberFormat="1" applyFont="1" applyFill="1" applyBorder="1" applyAlignment="1" applyProtection="1">
      <alignment horizontal="right" vertical="center"/>
      <protection/>
    </xf>
    <xf numFmtId="192" fontId="14" fillId="0" borderId="0" xfId="94" applyNumberFormat="1" applyFont="1" applyBorder="1" applyAlignment="1" applyProtection="1">
      <alignment horizontal="center" vertical="center"/>
      <protection/>
    </xf>
    <xf numFmtId="2" fontId="86" fillId="0" borderId="0" xfId="94" applyNumberFormat="1" applyFont="1" applyBorder="1" applyAlignment="1" applyProtection="1">
      <alignment horizontal="center" vertical="center"/>
      <protection/>
    </xf>
    <xf numFmtId="0" fontId="13" fillId="2" borderId="13" xfId="94" applyFont="1" applyFill="1" applyBorder="1" applyAlignment="1" applyProtection="1">
      <alignment horizontal="center" vertical="center"/>
      <protection/>
    </xf>
    <xf numFmtId="0" fontId="13" fillId="2" borderId="11" xfId="94" applyFont="1" applyFill="1" applyBorder="1" applyAlignment="1" applyProtection="1">
      <alignment horizontal="center" vertical="center"/>
      <protection/>
    </xf>
    <xf numFmtId="0" fontId="13" fillId="2" borderId="11" xfId="94" applyFont="1" applyFill="1" applyBorder="1" applyAlignment="1" applyProtection="1">
      <alignment horizontal="center" vertical="center" shrinkToFit="1"/>
      <protection/>
    </xf>
    <xf numFmtId="2" fontId="13" fillId="0" borderId="11" xfId="94" applyNumberFormat="1" applyFont="1" applyFill="1" applyBorder="1" applyAlignment="1" applyProtection="1">
      <alignment horizontal="center" vertical="center" shrinkToFit="1"/>
      <protection/>
    </xf>
    <xf numFmtId="0" fontId="14" fillId="0" borderId="21" xfId="94" applyFont="1" applyBorder="1" applyAlignment="1" applyProtection="1">
      <alignment horizontal="center" vertical="center"/>
      <protection/>
    </xf>
    <xf numFmtId="1" fontId="84" fillId="37" borderId="11" xfId="94" applyNumberFormat="1" applyFont="1" applyFill="1" applyBorder="1" applyAlignment="1" applyProtection="1">
      <alignment horizontal="center" vertical="center"/>
      <protection/>
    </xf>
    <xf numFmtId="0" fontId="14" fillId="0" borderId="0" xfId="94" applyFont="1" applyBorder="1" applyAlignment="1" applyProtection="1">
      <alignment horizontal="center" vertical="center" shrinkToFit="1"/>
      <protection/>
    </xf>
    <xf numFmtId="192" fontId="85" fillId="19" borderId="11" xfId="94" applyNumberFormat="1" applyFont="1" applyFill="1" applyBorder="1" applyAlignment="1" applyProtection="1">
      <alignment horizontal="center" vertical="center" shrinkToFit="1"/>
      <protection/>
    </xf>
    <xf numFmtId="0" fontId="14" fillId="0" borderId="0" xfId="62" applyFont="1" applyFill="1" applyAlignment="1" applyProtection="1">
      <alignment vertical="top"/>
      <protection/>
    </xf>
    <xf numFmtId="1" fontId="14" fillId="0" borderId="0" xfId="77" applyNumberFormat="1" applyFont="1" applyFill="1" applyBorder="1" applyAlignment="1" applyProtection="1">
      <alignment horizontal="center" vertical="top" wrapText="1"/>
      <protection/>
    </xf>
    <xf numFmtId="2" fontId="14" fillId="0" borderId="0" xfId="64" applyNumberFormat="1" applyFont="1" applyFill="1" applyBorder="1" applyAlignment="1" applyProtection="1">
      <alignment horizontal="center"/>
      <protection/>
    </xf>
    <xf numFmtId="193" fontId="14" fillId="0" borderId="0" xfId="62" applyNumberFormat="1" applyFont="1" applyFill="1" applyBorder="1" applyAlignment="1" applyProtection="1">
      <alignment horizontal="center" vertical="top"/>
      <protection/>
    </xf>
    <xf numFmtId="0" fontId="14" fillId="35" borderId="11" xfId="63" applyFont="1" applyFill="1" applyBorder="1" applyAlignment="1" applyProtection="1">
      <alignment horizontal="center" vertical="center"/>
      <protection locked="0"/>
    </xf>
    <xf numFmtId="0" fontId="14" fillId="35" borderId="11" xfId="63" applyFont="1" applyFill="1" applyBorder="1" applyAlignment="1" applyProtection="1">
      <alignment horizontal="center" vertical="center" wrapText="1"/>
      <protection locked="0"/>
    </xf>
    <xf numFmtId="0" fontId="14" fillId="0" borderId="11" xfId="63" applyFont="1" applyFill="1" applyBorder="1" applyAlignment="1" applyProtection="1">
      <alignment horizontal="center" vertical="center" wrapText="1"/>
      <protection/>
    </xf>
    <xf numFmtId="2" fontId="13" fillId="0" borderId="0" xfId="77" applyNumberFormat="1" applyFont="1" applyFill="1" applyBorder="1" applyAlignment="1" applyProtection="1">
      <alignment horizontal="left" vertical="center" wrapText="1"/>
      <protection/>
    </xf>
    <xf numFmtId="2" fontId="13" fillId="19" borderId="11" xfId="64" applyNumberFormat="1" applyFont="1" applyFill="1" applyBorder="1" applyAlignment="1" applyProtection="1">
      <alignment horizontal="center" vertical="center"/>
      <protection/>
    </xf>
    <xf numFmtId="49" fontId="84" fillId="0" borderId="22" xfId="94" applyNumberFormat="1" applyFont="1" applyFill="1" applyBorder="1" applyAlignment="1" applyProtection="1">
      <alignment horizontal="center" vertical="center"/>
      <protection/>
    </xf>
    <xf numFmtId="1" fontId="14" fillId="0" borderId="22" xfId="94" applyNumberFormat="1" applyFont="1" applyBorder="1" applyAlignment="1" applyProtection="1">
      <alignment horizontal="center" vertical="center"/>
      <protection/>
    </xf>
    <xf numFmtId="1" fontId="14" fillId="0" borderId="22" xfId="94" applyNumberFormat="1" applyFont="1" applyFill="1" applyBorder="1" applyAlignment="1" applyProtection="1">
      <alignment horizontal="center" vertical="center"/>
      <protection/>
    </xf>
    <xf numFmtId="2" fontId="13" fillId="0" borderId="22" xfId="94" applyNumberFormat="1" applyFont="1" applyFill="1" applyBorder="1" applyAlignment="1" applyProtection="1">
      <alignment horizontal="center" vertical="center" shrinkToFit="1"/>
      <protection/>
    </xf>
    <xf numFmtId="192" fontId="14" fillId="0" borderId="22" xfId="94" applyNumberFormat="1" applyFont="1" applyFill="1" applyBorder="1" applyAlignment="1" applyProtection="1">
      <alignment horizontal="center" vertical="center" shrinkToFit="1"/>
      <protection/>
    </xf>
    <xf numFmtId="192" fontId="14" fillId="38" borderId="22" xfId="94" applyNumberFormat="1" applyFont="1" applyFill="1" applyBorder="1" applyAlignment="1" applyProtection="1">
      <alignment horizontal="center" vertical="center" shrinkToFit="1"/>
      <protection/>
    </xf>
    <xf numFmtId="1" fontId="84" fillId="0" borderId="16" xfId="94" applyNumberFormat="1" applyFont="1" applyFill="1" applyBorder="1" applyAlignment="1" applyProtection="1">
      <alignment horizontal="center" vertical="center"/>
      <protection/>
    </xf>
    <xf numFmtId="1" fontId="14" fillId="0" borderId="16" xfId="94" applyNumberFormat="1" applyFont="1" applyBorder="1" applyAlignment="1" applyProtection="1">
      <alignment horizontal="center" vertical="center"/>
      <protection/>
    </xf>
    <xf numFmtId="1" fontId="14" fillId="0" borderId="16" xfId="94" applyNumberFormat="1" applyFont="1" applyFill="1" applyBorder="1" applyAlignment="1" applyProtection="1">
      <alignment horizontal="center" vertical="center"/>
      <protection/>
    </xf>
    <xf numFmtId="2" fontId="13" fillId="0" borderId="16" xfId="94" applyNumberFormat="1" applyFont="1" applyFill="1" applyBorder="1" applyAlignment="1" applyProtection="1">
      <alignment horizontal="center" vertical="center" shrinkToFit="1"/>
      <protection/>
    </xf>
    <xf numFmtId="192" fontId="14" fillId="0" borderId="16" xfId="94" applyNumberFormat="1" applyFont="1" applyFill="1" applyBorder="1" applyAlignment="1" applyProtection="1">
      <alignment horizontal="center" vertical="center" shrinkToFit="1"/>
      <protection/>
    </xf>
    <xf numFmtId="192" fontId="14" fillId="0" borderId="16" xfId="94" applyNumberFormat="1" applyFont="1" applyBorder="1" applyAlignment="1" applyProtection="1">
      <alignment horizontal="center" vertical="center" shrinkToFit="1"/>
      <protection/>
    </xf>
    <xf numFmtId="1" fontId="84" fillId="0" borderId="23" xfId="94" applyNumberFormat="1" applyFont="1" applyFill="1" applyBorder="1" applyAlignment="1" applyProtection="1">
      <alignment horizontal="center" vertical="center"/>
      <protection/>
    </xf>
    <xf numFmtId="1" fontId="14" fillId="0" borderId="23" xfId="94" applyNumberFormat="1" applyFont="1" applyBorder="1" applyAlignment="1" applyProtection="1">
      <alignment horizontal="center" vertical="center"/>
      <protection/>
    </xf>
    <xf numFmtId="1" fontId="14" fillId="0" borderId="23" xfId="94" applyNumberFormat="1" applyFont="1" applyFill="1" applyBorder="1" applyAlignment="1" applyProtection="1">
      <alignment horizontal="center" vertical="center"/>
      <protection/>
    </xf>
    <xf numFmtId="2" fontId="13" fillId="0" borderId="23" xfId="94" applyNumberFormat="1" applyFont="1" applyFill="1" applyBorder="1" applyAlignment="1" applyProtection="1">
      <alignment horizontal="center" vertical="center" shrinkToFit="1"/>
      <protection/>
    </xf>
    <xf numFmtId="192" fontId="14" fillId="0" borderId="23" xfId="94" applyNumberFormat="1" applyFont="1" applyFill="1" applyBorder="1" applyAlignment="1" applyProtection="1">
      <alignment horizontal="center" vertical="center" shrinkToFit="1"/>
      <protection/>
    </xf>
    <xf numFmtId="192" fontId="14" fillId="0" borderId="23" xfId="94" applyNumberFormat="1" applyFont="1" applyBorder="1" applyAlignment="1" applyProtection="1">
      <alignment horizontal="center" vertical="center" shrinkToFit="1"/>
      <protection/>
    </xf>
    <xf numFmtId="0" fontId="14" fillId="35" borderId="11" xfId="0" applyFont="1" applyFill="1" applyBorder="1" applyAlignment="1" applyProtection="1">
      <alignment horizontal="center" vertical="center" wrapText="1"/>
      <protection/>
    </xf>
    <xf numFmtId="0" fontId="14" fillId="35" borderId="11" xfId="0" applyFont="1" applyFill="1" applyBorder="1" applyAlignment="1" applyProtection="1">
      <alignment horizontal="center" vertical="top" wrapText="1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14" fillId="0" borderId="11" xfId="62" applyFont="1" applyBorder="1" applyAlignment="1" applyProtection="1">
      <alignment horizontal="center" vertical="center"/>
      <protection/>
    </xf>
    <xf numFmtId="0" fontId="14" fillId="35" borderId="11" xfId="50" applyFont="1" applyFill="1" applyBorder="1" applyAlignment="1" applyProtection="1">
      <alignment horizontal="center" vertical="center"/>
      <protection/>
    </xf>
    <xf numFmtId="0" fontId="13" fillId="35" borderId="11" xfId="50" applyFont="1" applyFill="1" applyBorder="1" applyAlignment="1" applyProtection="1">
      <alignment horizontal="center" vertical="center"/>
      <protection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0" fontId="14" fillId="39" borderId="11" xfId="50" applyFont="1" applyFill="1" applyBorder="1" applyAlignment="1" applyProtection="1">
      <alignment horizontal="center" vertical="center"/>
      <protection/>
    </xf>
    <xf numFmtId="2" fontId="14" fillId="37" borderId="11" xfId="50" applyNumberFormat="1" applyFont="1" applyFill="1" applyBorder="1" applyAlignment="1" applyProtection="1">
      <alignment horizontal="center" vertical="center"/>
      <protection/>
    </xf>
    <xf numFmtId="2" fontId="13" fillId="19" borderId="11" xfId="50" applyNumberFormat="1" applyFont="1" applyFill="1" applyBorder="1" applyAlignment="1" applyProtection="1">
      <alignment horizontal="center" vertical="center"/>
      <protection/>
    </xf>
    <xf numFmtId="0" fontId="13" fillId="39" borderId="11" xfId="50" applyFont="1" applyFill="1" applyBorder="1" applyAlignment="1" applyProtection="1">
      <alignment horizontal="center" vertical="center"/>
      <protection/>
    </xf>
    <xf numFmtId="2" fontId="13" fillId="37" borderId="11" xfId="50" applyNumberFormat="1" applyFont="1" applyFill="1" applyBorder="1" applyAlignment="1" applyProtection="1">
      <alignment horizontal="center" vertical="center"/>
      <protection/>
    </xf>
    <xf numFmtId="0" fontId="14" fillId="40" borderId="11" xfId="50" applyFont="1" applyFill="1" applyBorder="1" applyAlignment="1" applyProtection="1">
      <alignment horizontal="center" vertical="center"/>
      <protection/>
    </xf>
    <xf numFmtId="2" fontId="14" fillId="40" borderId="11" xfId="50" applyNumberFormat="1" applyFont="1" applyFill="1" applyBorder="1" applyAlignment="1" applyProtection="1">
      <alignment horizontal="center" vertical="center"/>
      <protection/>
    </xf>
    <xf numFmtId="0" fontId="87" fillId="0" borderId="0" xfId="94" applyFont="1" applyAlignment="1" applyProtection="1">
      <alignment horizontal="right" vertical="center"/>
      <protection/>
    </xf>
    <xf numFmtId="0" fontId="22" fillId="0" borderId="0" xfId="91" applyFont="1" applyFill="1" applyAlignment="1" applyProtection="1">
      <alignment horizontal="right"/>
      <protection/>
    </xf>
    <xf numFmtId="0" fontId="23" fillId="0" borderId="0" xfId="91" applyFont="1" applyFill="1" applyAlignment="1" applyProtection="1">
      <alignment vertical="top"/>
      <protection/>
    </xf>
    <xf numFmtId="0" fontId="88" fillId="0" borderId="24" xfId="91" applyFont="1" applyFill="1" applyBorder="1" applyAlignment="1" applyProtection="1">
      <alignment vertical="top" wrapText="1" shrinkToFit="1"/>
      <protection/>
    </xf>
    <xf numFmtId="0" fontId="88" fillId="0" borderId="24" xfId="91" applyFont="1" applyFill="1" applyBorder="1" applyAlignment="1" applyProtection="1">
      <alignment vertical="top" wrapText="1"/>
      <protection/>
    </xf>
    <xf numFmtId="0" fontId="23" fillId="0" borderId="24" xfId="91" applyFont="1" applyFill="1" applyBorder="1" applyAlignment="1" applyProtection="1">
      <alignment vertical="top" wrapText="1"/>
      <protection/>
    </xf>
    <xf numFmtId="0" fontId="89" fillId="0" borderId="19" xfId="91" applyFont="1" applyFill="1" applyBorder="1" applyAlignment="1" applyProtection="1">
      <alignment horizontal="center" vertical="center"/>
      <protection/>
    </xf>
    <xf numFmtId="0" fontId="89" fillId="0" borderId="0" xfId="91" applyFont="1" applyFill="1" applyBorder="1" applyAlignment="1" applyProtection="1">
      <alignment vertical="top"/>
      <protection/>
    </xf>
    <xf numFmtId="0" fontId="23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5" xfId="83" applyNumberFormat="1" applyFont="1" applyFill="1" applyBorder="1" applyAlignment="1" applyProtection="1">
      <alignment horizontal="center" vertical="center" shrinkToFit="1"/>
      <protection/>
    </xf>
    <xf numFmtId="192" fontId="13" fillId="0" borderId="26" xfId="83" applyNumberFormat="1" applyFont="1" applyFill="1" applyBorder="1" applyAlignment="1" applyProtection="1">
      <alignment horizontal="center" vertical="center" shrinkToFit="1"/>
      <protection/>
    </xf>
    <xf numFmtId="192" fontId="13" fillId="0" borderId="25" xfId="91" applyNumberFormat="1" applyFont="1" applyFill="1" applyBorder="1" applyAlignment="1" applyProtection="1">
      <alignment horizontal="center" vertical="center" shrinkToFit="1"/>
      <protection/>
    </xf>
    <xf numFmtId="0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7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91" applyNumberFormat="1" applyFont="1" applyFill="1" applyBorder="1" applyAlignment="1" applyProtection="1">
      <alignment horizontal="center" vertical="center" shrinkToFit="1"/>
      <protection/>
    </xf>
    <xf numFmtId="192" fontId="84" fillId="0" borderId="0" xfId="91" applyNumberFormat="1" applyFont="1" applyFill="1" applyBorder="1" applyAlignment="1" applyProtection="1">
      <alignment horizontal="center" vertical="top" shrinkToFit="1"/>
      <protection/>
    </xf>
    <xf numFmtId="192" fontId="84" fillId="0" borderId="0" xfId="91" applyNumberFormat="1" applyFont="1" applyFill="1" applyBorder="1" applyAlignment="1" applyProtection="1">
      <alignment vertical="top" shrinkToFit="1"/>
      <protection/>
    </xf>
    <xf numFmtId="192" fontId="84" fillId="0" borderId="0" xfId="91" applyNumberFormat="1" applyFont="1" applyFill="1" applyAlignment="1" applyProtection="1">
      <alignment vertical="top" shrinkToFit="1"/>
      <protection/>
    </xf>
    <xf numFmtId="0" fontId="84" fillId="0" borderId="0" xfId="91" applyNumberFormat="1" applyFont="1" applyFill="1" applyAlignment="1" applyProtection="1">
      <alignment horizontal="center" vertical="top" shrinkToFit="1"/>
      <protection/>
    </xf>
    <xf numFmtId="0" fontId="22" fillId="0" borderId="0" xfId="91" applyFont="1" applyFill="1" applyAlignment="1" applyProtection="1">
      <alignment horizontal="center" shrinkToFit="1"/>
      <protection/>
    </xf>
    <xf numFmtId="0" fontId="23" fillId="0" borderId="0" xfId="91" applyFont="1" applyFill="1" applyAlignment="1" applyProtection="1">
      <alignment horizontal="center" vertical="top" shrinkToFit="1"/>
      <protection/>
    </xf>
    <xf numFmtId="0" fontId="23" fillId="0" borderId="28" xfId="91" applyFont="1" applyFill="1" applyBorder="1" applyAlignment="1" applyProtection="1">
      <alignment horizontal="center" vertical="top" shrinkToFit="1"/>
      <protection/>
    </xf>
    <xf numFmtId="195" fontId="88" fillId="0" borderId="29" xfId="91" applyNumberFormat="1" applyFont="1" applyFill="1" applyBorder="1" applyAlignment="1" applyProtection="1">
      <alignment horizontal="center" vertical="top" shrinkToFit="1"/>
      <protection/>
    </xf>
    <xf numFmtId="2" fontId="23" fillId="0" borderId="29" xfId="91" applyNumberFormat="1" applyFont="1" applyFill="1" applyBorder="1" applyAlignment="1" applyProtection="1">
      <alignment horizontal="center" vertical="top" shrinkToFit="1"/>
      <protection/>
    </xf>
    <xf numFmtId="0" fontId="89" fillId="0" borderId="19" xfId="91" applyFont="1" applyFill="1" applyBorder="1" applyAlignment="1" applyProtection="1">
      <alignment horizontal="center" vertical="center" shrinkToFit="1"/>
      <protection/>
    </xf>
    <xf numFmtId="0" fontId="89" fillId="0" borderId="0" xfId="91" applyFont="1" applyFill="1" applyAlignment="1" applyProtection="1">
      <alignment horizontal="center" vertical="top" shrinkToFit="1"/>
      <protection/>
    </xf>
    <xf numFmtId="0" fontId="84" fillId="0" borderId="0" xfId="83" applyNumberFormat="1" applyFont="1" applyFill="1" applyBorder="1" applyAlignment="1" applyProtection="1">
      <alignment vertical="center" shrinkToFit="1"/>
      <protection/>
    </xf>
    <xf numFmtId="197" fontId="84" fillId="0" borderId="0" xfId="83" applyNumberFormat="1" applyFont="1" applyFill="1" applyBorder="1" applyAlignment="1" applyProtection="1">
      <alignment horizontal="center" vertical="center" shrinkToFit="1"/>
      <protection/>
    </xf>
    <xf numFmtId="192" fontId="84" fillId="0" borderId="0" xfId="83" applyNumberFormat="1" applyFont="1" applyFill="1" applyBorder="1" applyAlignment="1" applyProtection="1">
      <alignment horizontal="center" vertical="center" shrinkToFit="1"/>
      <protection/>
    </xf>
    <xf numFmtId="192" fontId="84" fillId="0" borderId="0" xfId="83" applyNumberFormat="1" applyFont="1" applyFill="1" applyBorder="1" applyAlignment="1" applyProtection="1">
      <alignment vertical="center" shrinkToFit="1"/>
      <protection/>
    </xf>
    <xf numFmtId="2" fontId="85" fillId="6" borderId="11" xfId="91" applyNumberFormat="1" applyFont="1" applyFill="1" applyBorder="1" applyAlignment="1" applyProtection="1">
      <alignment horizontal="center" vertical="center" shrinkToFit="1"/>
      <protection/>
    </xf>
    <xf numFmtId="0" fontId="13" fillId="2" borderId="11" xfId="92" applyFont="1" applyFill="1" applyBorder="1" applyAlignment="1" applyProtection="1">
      <alignment horizontal="center" vertical="center"/>
      <protection/>
    </xf>
    <xf numFmtId="0" fontId="23" fillId="0" borderId="0" xfId="50" applyFont="1" applyAlignment="1" applyProtection="1">
      <alignment horizontal="left" vertical="center" indent="1"/>
      <protection/>
    </xf>
    <xf numFmtId="0" fontId="22" fillId="0" borderId="14" xfId="94" applyFont="1" applyFill="1" applyBorder="1" applyAlignment="1" applyProtection="1">
      <alignment horizontal="left" vertical="center" indent="1"/>
      <protection/>
    </xf>
    <xf numFmtId="0" fontId="22" fillId="0" borderId="15" xfId="64" applyFont="1" applyFill="1" applyBorder="1" applyAlignment="1" applyProtection="1">
      <alignment horizontal="left" vertical="center" indent="1"/>
      <protection/>
    </xf>
    <xf numFmtId="0" fontId="22" fillId="0" borderId="12" xfId="94" applyFont="1" applyFill="1" applyBorder="1" applyAlignment="1" applyProtection="1">
      <alignment horizontal="center" vertical="center"/>
      <protection/>
    </xf>
    <xf numFmtId="0" fontId="22" fillId="0" borderId="0" xfId="94" applyFont="1" applyFill="1" applyBorder="1" applyAlignment="1" applyProtection="1">
      <alignment horizontal="left" vertical="center" wrapText="1" indent="1"/>
      <protection/>
    </xf>
    <xf numFmtId="0" fontId="23" fillId="0" borderId="0" xfId="94" applyFont="1" applyAlignment="1" applyProtection="1">
      <alignment horizontal="left" vertical="center" indent="1"/>
      <protection/>
    </xf>
    <xf numFmtId="0" fontId="22" fillId="0" borderId="12" xfId="94" applyFont="1" applyBorder="1" applyAlignment="1" applyProtection="1">
      <alignment horizontal="center" vertical="center"/>
      <protection/>
    </xf>
    <xf numFmtId="2" fontId="23" fillId="0" borderId="12" xfId="64" applyNumberFormat="1" applyFont="1" applyFill="1" applyBorder="1" applyAlignment="1" applyProtection="1">
      <alignment horizontal="left" vertical="center" indent="1"/>
      <protection/>
    </xf>
    <xf numFmtId="192" fontId="23" fillId="0" borderId="12" xfId="50" applyNumberFormat="1" applyFont="1" applyBorder="1" applyAlignment="1" applyProtection="1">
      <alignment horizontal="left" vertical="center" indent="1"/>
      <protection/>
    </xf>
    <xf numFmtId="192" fontId="23" fillId="0" borderId="12" xfId="64" applyNumberFormat="1" applyFont="1" applyFill="1" applyBorder="1" applyAlignment="1" applyProtection="1">
      <alignment horizontal="left" vertical="center" indent="1"/>
      <protection/>
    </xf>
    <xf numFmtId="0" fontId="90" fillId="35" borderId="12" xfId="64" applyFont="1" applyFill="1" applyBorder="1" applyAlignment="1" applyProtection="1">
      <alignment horizontal="left" vertical="center" indent="1"/>
      <protection locked="0"/>
    </xf>
    <xf numFmtId="0" fontId="23" fillId="0" borderId="0" xfId="64" applyFont="1" applyAlignment="1" applyProtection="1">
      <alignment horizontal="left" vertical="center" indent="1"/>
      <protection/>
    </xf>
    <xf numFmtId="195" fontId="91" fillId="0" borderId="0" xfId="94" applyNumberFormat="1" applyFont="1" applyFill="1" applyBorder="1" applyAlignment="1" applyProtection="1">
      <alignment horizontal="left" vertical="center" indent="1"/>
      <protection/>
    </xf>
    <xf numFmtId="0" fontId="22" fillId="0" borderId="0" xfId="94" applyFont="1" applyAlignment="1" applyProtection="1">
      <alignment horizontal="left" vertical="center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0" fontId="22" fillId="0" borderId="0" xfId="65" applyFont="1" applyFill="1" applyBorder="1" applyAlignment="1" applyProtection="1">
      <alignment horizontal="left" vertical="center" indent="1"/>
      <protection/>
    </xf>
    <xf numFmtId="0" fontId="23" fillId="0" borderId="0" xfId="62" applyFont="1" applyAlignment="1" applyProtection="1">
      <alignment horizontal="center" vertical="center"/>
      <protection/>
    </xf>
    <xf numFmtId="0" fontId="23" fillId="0" borderId="11" xfId="94" applyFont="1" applyFill="1" applyBorder="1" applyAlignment="1" applyProtection="1">
      <alignment horizontal="center" vertical="center"/>
      <protection/>
    </xf>
    <xf numFmtId="0" fontId="22" fillId="12" borderId="11" xfId="62" applyFont="1" applyFill="1" applyBorder="1" applyAlignment="1" applyProtection="1">
      <alignment horizontal="center" vertical="center" shrinkToFit="1"/>
      <protection/>
    </xf>
    <xf numFmtId="0" fontId="22" fillId="12" borderId="11" xfId="62" applyFont="1" applyFill="1" applyBorder="1" applyAlignment="1" applyProtection="1">
      <alignment horizontal="center" vertical="center"/>
      <protection/>
    </xf>
    <xf numFmtId="0" fontId="23" fillId="0" borderId="0" xfId="62" applyFont="1" applyFill="1" applyBorder="1" applyAlignment="1" applyProtection="1">
      <alignment horizontal="left" vertical="center" wrapText="1" indent="1"/>
      <protection/>
    </xf>
    <xf numFmtId="1" fontId="23" fillId="0" borderId="11" xfId="77" applyNumberFormat="1" applyFont="1" applyFill="1" applyBorder="1" applyAlignment="1" applyProtection="1">
      <alignment horizontal="center" vertical="center" wrapText="1"/>
      <protection/>
    </xf>
    <xf numFmtId="1" fontId="23" fillId="40" borderId="11" xfId="77" applyNumberFormat="1" applyFont="1" applyFill="1" applyBorder="1" applyAlignment="1" applyProtection="1">
      <alignment horizontal="center" vertical="center" wrapText="1"/>
      <protection/>
    </xf>
    <xf numFmtId="194" fontId="22" fillId="0" borderId="11" xfId="35" applyNumberFormat="1" applyFont="1" applyFill="1" applyBorder="1" applyAlignment="1" applyProtection="1">
      <alignment horizontal="center" vertical="center"/>
      <protection/>
    </xf>
    <xf numFmtId="193" fontId="23" fillId="0" borderId="11" xfId="62" applyNumberFormat="1" applyFont="1" applyFill="1" applyBorder="1" applyAlignment="1" applyProtection="1">
      <alignment horizontal="center" vertical="center"/>
      <protection/>
    </xf>
    <xf numFmtId="0" fontId="23" fillId="0" borderId="0" xfId="62" applyFont="1" applyBorder="1" applyAlignment="1" applyProtection="1">
      <alignment horizontal="left" vertical="center" indent="1"/>
      <protection/>
    </xf>
    <xf numFmtId="2" fontId="23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62" applyFont="1" applyAlignment="1" applyProtection="1">
      <alignment horizontal="left" vertical="center" indent="1"/>
      <protection/>
    </xf>
    <xf numFmtId="2" fontId="89" fillId="0" borderId="0" xfId="62" applyNumberFormat="1" applyFont="1" applyAlignment="1" applyProtection="1">
      <alignment horizontal="left" vertical="center" indent="1"/>
      <protection/>
    </xf>
    <xf numFmtId="0" fontId="89" fillId="0" borderId="0" xfId="62" applyFont="1" applyAlignment="1" applyProtection="1">
      <alignment horizontal="left" vertical="center" indent="1"/>
      <protection/>
    </xf>
    <xf numFmtId="194" fontId="22" fillId="37" borderId="11" xfId="35" applyNumberFormat="1" applyFont="1" applyFill="1" applyBorder="1" applyAlignment="1" applyProtection="1">
      <alignment horizontal="center" vertical="center"/>
      <protection/>
    </xf>
    <xf numFmtId="0" fontId="23" fillId="0" borderId="0" xfId="62" applyFont="1" applyBorder="1" applyAlignment="1" applyProtection="1">
      <alignment horizontal="left" vertical="center" wrapText="1" indent="1"/>
      <protection/>
    </xf>
    <xf numFmtId="194" fontId="22" fillId="0" borderId="0" xfId="35" applyNumberFormat="1" applyFont="1" applyFill="1" applyBorder="1" applyAlignment="1" applyProtection="1">
      <alignment horizontal="center" vertical="center"/>
      <protection/>
    </xf>
    <xf numFmtId="0" fontId="91" fillId="0" borderId="0" xfId="62" applyFont="1" applyAlignment="1" applyProtection="1">
      <alignment horizontal="left" vertical="center" indent="1"/>
      <protection/>
    </xf>
    <xf numFmtId="0" fontId="91" fillId="0" borderId="0" xfId="62" applyFont="1" applyAlignment="1" applyProtection="1">
      <alignment horizontal="center" vertical="center"/>
      <protection/>
    </xf>
    <xf numFmtId="0" fontId="89" fillId="0" borderId="0" xfId="62" applyFont="1" applyAlignment="1" applyProtection="1">
      <alignment horizontal="center" vertical="center"/>
      <protection/>
    </xf>
    <xf numFmtId="14" fontId="23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91" fillId="0" borderId="20" xfId="62" applyNumberFormat="1" applyFont="1" applyBorder="1" applyAlignment="1" applyProtection="1">
      <alignment horizontal="left" vertical="center" indent="1"/>
      <protection/>
    </xf>
    <xf numFmtId="0" fontId="91" fillId="0" borderId="0" xfId="62" applyNumberFormat="1" applyFont="1" applyAlignment="1" applyProtection="1">
      <alignment horizontal="left" vertical="center" indent="1"/>
      <protection/>
    </xf>
    <xf numFmtId="14" fontId="89" fillId="0" borderId="0" xfId="62" applyNumberFormat="1" applyFont="1" applyAlignment="1" applyProtection="1">
      <alignment horizontal="left" vertical="center" indent="1"/>
      <protection/>
    </xf>
    <xf numFmtId="0" fontId="89" fillId="0" borderId="0" xfId="62" applyNumberFormat="1" applyFont="1" applyAlignment="1" applyProtection="1">
      <alignment horizontal="left" vertical="center" indent="1"/>
      <protection/>
    </xf>
    <xf numFmtId="14" fontId="23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63" applyFont="1" applyAlignment="1" applyProtection="1">
      <alignment horizontal="left" vertical="center" indent="1"/>
      <protection/>
    </xf>
    <xf numFmtId="0" fontId="89" fillId="0" borderId="0" xfId="92" applyFont="1" applyFill="1" applyAlignment="1" applyProtection="1">
      <alignment horizontal="center" vertical="center" shrinkToFit="1"/>
      <protection/>
    </xf>
    <xf numFmtId="0" fontId="85" fillId="0" borderId="0" xfId="92" applyFont="1" applyFill="1" applyBorder="1" applyAlignment="1" applyProtection="1">
      <alignment vertical="top"/>
      <protection/>
    </xf>
    <xf numFmtId="0" fontId="85" fillId="0" borderId="0" xfId="92" applyFont="1" applyFill="1" applyBorder="1" applyAlignment="1" applyProtection="1">
      <alignment horizontal="center" vertical="center" shrinkToFit="1"/>
      <protection/>
    </xf>
    <xf numFmtId="0" fontId="84" fillId="0" borderId="0" xfId="92" applyNumberFormat="1" applyFont="1" applyFill="1" applyBorder="1" applyAlignment="1" applyProtection="1">
      <alignment horizontal="center" vertical="center" shrinkToFit="1"/>
      <protection/>
    </xf>
    <xf numFmtId="192" fontId="84" fillId="0" borderId="0" xfId="92" applyNumberFormat="1" applyFont="1" applyFill="1" applyBorder="1" applyAlignment="1" applyProtection="1">
      <alignment horizontal="center" vertical="center" shrinkToFit="1"/>
      <protection/>
    </xf>
    <xf numFmtId="0" fontId="83" fillId="0" borderId="0" xfId="92" applyFont="1" applyFill="1" applyAlignment="1" applyProtection="1">
      <alignment vertical="center"/>
      <protection/>
    </xf>
    <xf numFmtId="0" fontId="14" fillId="0" borderId="0" xfId="92" applyFont="1" applyFill="1" applyBorder="1" applyAlignment="1" applyProtection="1">
      <alignment horizontal="center" vertical="top"/>
      <protection/>
    </xf>
    <xf numFmtId="0" fontId="85" fillId="0" borderId="0" xfId="92" applyFont="1" applyFill="1" applyBorder="1" applyAlignment="1" applyProtection="1">
      <alignment vertical="center" shrinkToFit="1"/>
      <protection/>
    </xf>
    <xf numFmtId="192" fontId="84" fillId="0" borderId="0" xfId="92" applyNumberFormat="1" applyFont="1" applyFill="1" applyBorder="1" applyAlignment="1" applyProtection="1">
      <alignment horizontal="center" vertical="center" shrinkToFit="1"/>
      <protection/>
    </xf>
    <xf numFmtId="192" fontId="84" fillId="0" borderId="0" xfId="92" applyNumberFormat="1" applyFont="1" applyFill="1" applyBorder="1" applyAlignment="1" applyProtection="1">
      <alignment vertical="center" shrinkToFit="1"/>
      <protection/>
    </xf>
    <xf numFmtId="0" fontId="84" fillId="0" borderId="0" xfId="92" applyFont="1" applyFill="1" applyBorder="1" applyAlignment="1" applyProtection="1">
      <alignment vertical="center"/>
      <protection/>
    </xf>
    <xf numFmtId="0" fontId="84" fillId="0" borderId="0" xfId="92" applyFont="1" applyFill="1" applyBorder="1" applyAlignment="1" applyProtection="1">
      <alignment vertical="center" shrinkToFit="1"/>
      <protection/>
    </xf>
    <xf numFmtId="0" fontId="84" fillId="0" borderId="0" xfId="92" applyFont="1" applyFill="1" applyAlignment="1" applyProtection="1">
      <alignment vertical="center" shrinkToFit="1"/>
      <protection/>
    </xf>
    <xf numFmtId="0" fontId="84" fillId="0" borderId="0" xfId="92" applyFont="1" applyFill="1" applyBorder="1" applyAlignment="1" applyProtection="1">
      <alignment horizontal="center" vertical="center" shrinkToFit="1"/>
      <protection/>
    </xf>
    <xf numFmtId="0" fontId="84" fillId="0" borderId="0" xfId="92" applyFont="1" applyFill="1" applyAlignment="1" applyProtection="1">
      <alignment vertical="center"/>
      <protection/>
    </xf>
    <xf numFmtId="0" fontId="84" fillId="0" borderId="0" xfId="92" applyFont="1" applyFill="1" applyBorder="1" applyAlignment="1" applyProtection="1">
      <alignment horizontal="left" vertical="center"/>
      <protection/>
    </xf>
    <xf numFmtId="0" fontId="83" fillId="0" borderId="0" xfId="92" applyFont="1" applyAlignment="1" applyProtection="1">
      <alignment vertical="center"/>
      <protection/>
    </xf>
    <xf numFmtId="1" fontId="26" fillId="0" borderId="11" xfId="92" applyNumberFormat="1" applyFont="1" applyFill="1" applyBorder="1" applyAlignment="1" applyProtection="1">
      <alignment horizontal="right" shrinkToFi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3" fillId="37" borderId="11" xfId="63" applyFont="1" applyFill="1" applyBorder="1" applyAlignment="1" applyProtection="1">
      <alignment horizontal="center" vertical="center" wrapText="1"/>
      <protection/>
    </xf>
    <xf numFmtId="0" fontId="23" fillId="0" borderId="12" xfId="64" applyFont="1" applyFill="1" applyBorder="1" applyAlignment="1" applyProtection="1">
      <alignment horizontal="left" vertical="center" indent="1"/>
      <protection/>
    </xf>
    <xf numFmtId="0" fontId="22" fillId="40" borderId="11" xfId="62" applyFont="1" applyFill="1" applyBorder="1" applyAlignment="1" applyProtection="1">
      <alignment horizontal="center" vertical="center" wrapText="1"/>
      <protection/>
    </xf>
    <xf numFmtId="0" fontId="85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 hidden="1"/>
    </xf>
    <xf numFmtId="0" fontId="14" fillId="0" borderId="0" xfId="50" applyFont="1" applyAlignment="1" applyProtection="1">
      <alignment horizontal="center"/>
      <protection/>
    </xf>
    <xf numFmtId="0" fontId="14" fillId="0" borderId="0" xfId="94" applyFont="1" applyAlignment="1" applyProtection="1">
      <alignment horizontal="center" vertical="center"/>
      <protection/>
    </xf>
    <xf numFmtId="0" fontId="14" fillId="0" borderId="0" xfId="62" applyFont="1" applyFill="1" applyAlignment="1" applyProtection="1">
      <alignment horizontal="center" vertical="top"/>
      <protection/>
    </xf>
    <xf numFmtId="0" fontId="14" fillId="0" borderId="20" xfId="64" applyFont="1" applyFill="1" applyBorder="1" applyAlignment="1" applyProtection="1">
      <alignment horizontal="center" vertical="center" shrinkToFit="1"/>
      <protection/>
    </xf>
    <xf numFmtId="0" fontId="14" fillId="0" borderId="0" xfId="62" applyFont="1" applyAlignment="1" applyProtection="1">
      <alignment horizontal="center" vertical="top"/>
      <protection/>
    </xf>
    <xf numFmtId="0" fontId="14" fillId="0" borderId="0" xfId="64" applyFont="1" applyFill="1" applyBorder="1" applyAlignment="1" applyProtection="1">
      <alignment horizontal="center" vertical="center"/>
      <protection/>
    </xf>
    <xf numFmtId="0" fontId="14" fillId="0" borderId="0" xfId="64" applyFont="1" applyAlignment="1" applyProtection="1">
      <alignment horizontal="center" vertical="center"/>
      <protection/>
    </xf>
    <xf numFmtId="0" fontId="14" fillId="0" borderId="0" xfId="63" applyFont="1" applyBorder="1" applyAlignment="1" applyProtection="1">
      <alignment horizontal="center" vertical="center" wrapText="1"/>
      <protection/>
    </xf>
    <xf numFmtId="0" fontId="14" fillId="0" borderId="20" xfId="64" applyFont="1" applyFill="1" applyBorder="1" applyAlignment="1" applyProtection="1">
      <alignment horizontal="center" vertical="center"/>
      <protection/>
    </xf>
    <xf numFmtId="0" fontId="83" fillId="0" borderId="0" xfId="50" applyFont="1" applyAlignment="1" applyProtection="1">
      <alignment horizontal="center"/>
      <protection/>
    </xf>
    <xf numFmtId="0" fontId="14" fillId="0" borderId="0" xfId="63" applyFont="1" applyAlignment="1" applyProtection="1">
      <alignment horizontal="center"/>
      <protection/>
    </xf>
    <xf numFmtId="0" fontId="13" fillId="35" borderId="11" xfId="63" applyFont="1" applyFill="1" applyBorder="1" applyAlignment="1" applyProtection="1">
      <alignment horizontal="center" vertical="center"/>
      <protection locked="0"/>
    </xf>
    <xf numFmtId="0" fontId="14" fillId="0" borderId="20" xfId="64" applyFont="1" applyFill="1" applyBorder="1" applyAlignment="1" applyProtection="1">
      <alignment horizontal="left" vertical="center"/>
      <protection/>
    </xf>
    <xf numFmtId="0" fontId="81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11" xfId="63" applyFont="1" applyBorder="1" applyAlignment="1" applyProtection="1">
      <alignment horizontal="center" vertical="top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1" xfId="91" applyNumberFormat="1" applyFont="1" applyFill="1" applyBorder="1" applyAlignment="1" applyProtection="1">
      <alignment horizontal="center" vertical="center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5" fillId="0" borderId="18" xfId="92" applyNumberFormat="1" applyFont="1" applyFill="1" applyBorder="1" applyAlignment="1" applyProtection="1">
      <alignment horizontal="center" vertical="center"/>
      <protection/>
    </xf>
    <xf numFmtId="192" fontId="13" fillId="0" borderId="30" xfId="92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1" xfId="91" applyFont="1" applyFill="1" applyBorder="1" applyAlignment="1" applyProtection="1">
      <alignment horizontal="center" vertical="center"/>
      <protection/>
    </xf>
    <xf numFmtId="0" fontId="13" fillId="0" borderId="32" xfId="91" applyFont="1" applyFill="1" applyBorder="1" applyAlignment="1" applyProtection="1">
      <alignment horizontal="center" vertical="center"/>
      <protection/>
    </xf>
    <xf numFmtId="0" fontId="13" fillId="0" borderId="33" xfId="91" applyFont="1" applyFill="1" applyBorder="1" applyAlignment="1" applyProtection="1">
      <alignment horizontal="center" vertical="center"/>
      <protection/>
    </xf>
    <xf numFmtId="0" fontId="13" fillId="0" borderId="34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5" xfId="91" applyFont="1" applyFill="1" applyBorder="1" applyAlignment="1" applyProtection="1">
      <alignment horizontal="center" vertical="center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5" xfId="91" applyFont="1" applyFill="1" applyBorder="1" applyAlignment="1" applyProtection="1">
      <alignment horizontal="center" vertical="center" wrapText="1" shrinkToFit="1"/>
      <protection/>
    </xf>
    <xf numFmtId="0" fontId="12" fillId="0" borderId="21" xfId="91" applyFont="1" applyFill="1" applyBorder="1" applyAlignment="1" applyProtection="1">
      <alignment horizontal="center" vertical="center" wrapText="1" shrinkToFit="1"/>
      <protection/>
    </xf>
    <xf numFmtId="0" fontId="13" fillId="35" borderId="36" xfId="91" applyFont="1" applyFill="1" applyBorder="1" applyAlignment="1" applyProtection="1">
      <alignment horizontal="center" vertical="center"/>
      <protection locked="0"/>
    </xf>
    <xf numFmtId="0" fontId="13" fillId="35" borderId="37" xfId="91" applyFont="1" applyFill="1" applyBorder="1" applyAlignment="1" applyProtection="1">
      <alignment horizontal="center" vertical="center"/>
      <protection locked="0"/>
    </xf>
    <xf numFmtId="0" fontId="13" fillId="35" borderId="38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192" fontId="85" fillId="0" borderId="19" xfId="83" applyNumberFormat="1" applyFont="1" applyFill="1" applyBorder="1" applyAlignment="1" applyProtection="1">
      <alignment horizontal="center" vertical="center" shrinkToFit="1"/>
      <protection/>
    </xf>
    <xf numFmtId="192" fontId="85" fillId="0" borderId="18" xfId="83" applyNumberFormat="1" applyFont="1" applyFill="1" applyBorder="1" applyAlignment="1" applyProtection="1">
      <alignment horizontal="center" vertical="center" shrinkToFit="1"/>
      <protection/>
    </xf>
    <xf numFmtId="0" fontId="17" fillId="6" borderId="14" xfId="91" applyFont="1" applyFill="1" applyBorder="1" applyAlignment="1" applyProtection="1">
      <alignment horizontal="left" vertical="center" wrapText="1"/>
      <protection/>
    </xf>
    <xf numFmtId="0" fontId="17" fillId="6" borderId="12" xfId="91" applyFont="1" applyFill="1" applyBorder="1" applyAlignment="1" applyProtection="1">
      <alignment horizontal="left" vertical="center" wrapText="1"/>
      <protection/>
    </xf>
    <xf numFmtId="0" fontId="14" fillId="0" borderId="28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5" xfId="91" applyFont="1" applyFill="1" applyBorder="1" applyAlignment="1" applyProtection="1">
      <alignment horizontal="center" vertical="center" shrinkToFit="1"/>
      <protection/>
    </xf>
    <xf numFmtId="0" fontId="13" fillId="0" borderId="21" xfId="91" applyFont="1" applyFill="1" applyBorder="1" applyAlignment="1" applyProtection="1">
      <alignment horizontal="center" vertical="center" shrinkToFit="1"/>
      <protection/>
    </xf>
    <xf numFmtId="0" fontId="12" fillId="0" borderId="25" xfId="91" applyFont="1" applyFill="1" applyBorder="1" applyAlignment="1" applyProtection="1">
      <alignment horizontal="center" vertical="center" shrinkToFit="1"/>
      <protection/>
    </xf>
    <xf numFmtId="0" fontId="12" fillId="0" borderId="21" xfId="91" applyFont="1" applyFill="1" applyBorder="1" applyAlignment="1" applyProtection="1">
      <alignment horizontal="center" vertical="center" shrinkToFit="1"/>
      <protection/>
    </xf>
    <xf numFmtId="0" fontId="92" fillId="6" borderId="14" xfId="91" applyFont="1" applyFill="1" applyBorder="1" applyAlignment="1" applyProtection="1">
      <alignment horizontal="left" vertical="center" wrapText="1"/>
      <protection/>
    </xf>
    <xf numFmtId="0" fontId="92" fillId="6" borderId="12" xfId="91" applyFont="1" applyFill="1" applyBorder="1" applyAlignment="1" applyProtection="1">
      <alignment horizontal="left" vertical="center" wrapText="1"/>
      <protection/>
    </xf>
    <xf numFmtId="0" fontId="3" fillId="0" borderId="20" xfId="94" applyFont="1" applyFill="1" applyBorder="1" applyAlignment="1" applyProtection="1">
      <alignment horizontal="left" vertical="center" wrapText="1"/>
      <protection/>
    </xf>
    <xf numFmtId="0" fontId="3" fillId="0" borderId="0" xfId="94" applyFont="1" applyFill="1" applyBorder="1" applyAlignment="1" applyProtection="1">
      <alignment horizontal="left" vertical="center" wrapText="1"/>
      <protection/>
    </xf>
    <xf numFmtId="0" fontId="3" fillId="0" borderId="14" xfId="94" applyFont="1" applyFill="1" applyBorder="1" applyAlignment="1" applyProtection="1">
      <alignment horizontal="left" vertical="center"/>
      <protection/>
    </xf>
    <xf numFmtId="0" fontId="3" fillId="0" borderId="15" xfId="94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4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9" xfId="62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20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39" borderId="0" xfId="94" applyFont="1" applyFill="1" applyAlignment="1" applyProtection="1">
      <alignment horizontal="left" vertical="top"/>
      <protection/>
    </xf>
    <xf numFmtId="0" fontId="4" fillId="0" borderId="0" xfId="94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4" applyFont="1" applyFill="1" applyAlignment="1" applyProtection="1">
      <alignment horizontal="left" vertical="top" wrapText="1"/>
      <protection locked="0"/>
    </xf>
    <xf numFmtId="0" fontId="13" fillId="0" borderId="20" xfId="94" applyFont="1" applyFill="1" applyBorder="1" applyAlignment="1" applyProtection="1">
      <alignment horizontal="left" vertical="center" wrapText="1"/>
      <protection/>
    </xf>
    <xf numFmtId="0" fontId="13" fillId="0" borderId="0" xfId="94" applyFont="1" applyFill="1" applyBorder="1" applyAlignment="1" applyProtection="1">
      <alignment horizontal="left" vertical="center" wrapText="1"/>
      <protection/>
    </xf>
    <xf numFmtId="0" fontId="13" fillId="0" borderId="14" xfId="94" applyFont="1" applyFill="1" applyBorder="1" applyAlignment="1" applyProtection="1">
      <alignment horizontal="left" vertical="center"/>
      <protection/>
    </xf>
    <xf numFmtId="0" fontId="13" fillId="0" borderId="15" xfId="94" applyFont="1" applyFill="1" applyBorder="1" applyAlignment="1" applyProtection="1">
      <alignment horizontal="left" vertical="center"/>
      <protection/>
    </xf>
    <xf numFmtId="0" fontId="13" fillId="2" borderId="14" xfId="94" applyFont="1" applyFill="1" applyBorder="1" applyAlignment="1" applyProtection="1">
      <alignment horizontal="center" vertical="center"/>
      <protection/>
    </xf>
    <xf numFmtId="0" fontId="13" fillId="2" borderId="15" xfId="94" applyFont="1" applyFill="1" applyBorder="1" applyAlignment="1" applyProtection="1">
      <alignment horizontal="center" vertical="center"/>
      <protection/>
    </xf>
    <xf numFmtId="0" fontId="13" fillId="2" borderId="12" xfId="94" applyFont="1" applyFill="1" applyBorder="1" applyAlignment="1" applyProtection="1">
      <alignment horizontal="center" vertical="center"/>
      <protection/>
    </xf>
    <xf numFmtId="0" fontId="13" fillId="2" borderId="14" xfId="94" applyFont="1" applyFill="1" applyBorder="1" applyAlignment="1" applyProtection="1">
      <alignment horizontal="center" vertical="center" shrinkToFit="1"/>
      <protection/>
    </xf>
    <xf numFmtId="0" fontId="13" fillId="2" borderId="12" xfId="94" applyFont="1" applyFill="1" applyBorder="1" applyAlignment="1" applyProtection="1">
      <alignment horizontal="center" vertical="center" shrinkToFit="1"/>
      <protection/>
    </xf>
    <xf numFmtId="0" fontId="14" fillId="0" borderId="13" xfId="94" applyFont="1" applyBorder="1" applyAlignment="1" applyProtection="1">
      <alignment horizontal="center" vertical="top"/>
      <protection/>
    </xf>
    <xf numFmtId="0" fontId="14" fillId="0" borderId="25" xfId="94" applyFont="1" applyBorder="1" applyAlignment="1" applyProtection="1">
      <alignment horizontal="center" vertical="top"/>
      <protection/>
    </xf>
    <xf numFmtId="0" fontId="14" fillId="0" borderId="21" xfId="94" applyFont="1" applyBorder="1" applyAlignment="1" applyProtection="1">
      <alignment horizontal="center" vertical="top"/>
      <protection/>
    </xf>
    <xf numFmtId="0" fontId="14" fillId="0" borderId="40" xfId="94" applyFont="1" applyBorder="1" applyAlignment="1" applyProtection="1">
      <alignment horizontal="left" vertical="center" wrapText="1"/>
      <protection/>
    </xf>
    <xf numFmtId="0" fontId="14" fillId="0" borderId="41" xfId="94" applyFont="1" applyBorder="1" applyAlignment="1" applyProtection="1">
      <alignment horizontal="left" vertical="center" wrapText="1"/>
      <protection/>
    </xf>
    <xf numFmtId="0" fontId="14" fillId="0" borderId="42" xfId="94" applyFont="1" applyBorder="1" applyAlignment="1" applyProtection="1">
      <alignment horizontal="left" vertical="center" wrapText="1"/>
      <protection/>
    </xf>
    <xf numFmtId="0" fontId="14" fillId="0" borderId="29" xfId="94" applyFont="1" applyBorder="1" applyAlignment="1" applyProtection="1">
      <alignment horizontal="left" vertical="center" wrapText="1"/>
      <protection/>
    </xf>
    <xf numFmtId="0" fontId="14" fillId="0" borderId="43" xfId="94" applyFont="1" applyBorder="1" applyAlignment="1" applyProtection="1">
      <alignment horizontal="left" vertical="center" wrapText="1"/>
      <protection/>
    </xf>
    <xf numFmtId="0" fontId="14" fillId="0" borderId="24" xfId="94" applyFont="1" applyBorder="1" applyAlignment="1" applyProtection="1">
      <alignment horizontal="left" vertical="center" wrapText="1"/>
      <protection/>
    </xf>
    <xf numFmtId="0" fontId="14" fillId="0" borderId="44" xfId="94" applyFont="1" applyBorder="1" applyAlignment="1" applyProtection="1">
      <alignment horizontal="left" vertical="center" wrapText="1"/>
      <protection/>
    </xf>
    <xf numFmtId="0" fontId="14" fillId="0" borderId="45" xfId="94" applyFont="1" applyBorder="1" applyAlignment="1" applyProtection="1">
      <alignment horizontal="left" vertical="center" wrapText="1"/>
      <protection/>
    </xf>
    <xf numFmtId="0" fontId="14" fillId="0" borderId="46" xfId="94" applyFont="1" applyBorder="1" applyAlignment="1" applyProtection="1">
      <alignment horizontal="left" vertical="center" wrapText="1"/>
      <protection/>
    </xf>
    <xf numFmtId="0" fontId="14" fillId="0" borderId="14" xfId="94" applyFont="1" applyBorder="1" applyAlignment="1" applyProtection="1">
      <alignment horizontal="left" vertical="center" wrapText="1"/>
      <protection/>
    </xf>
    <xf numFmtId="0" fontId="14" fillId="0" borderId="15" xfId="94" applyFont="1" applyBorder="1" applyAlignment="1" applyProtection="1">
      <alignment horizontal="left" vertical="center" wrapText="1"/>
      <protection/>
    </xf>
    <xf numFmtId="0" fontId="14" fillId="0" borderId="12" xfId="94" applyFont="1" applyBorder="1" applyAlignment="1" applyProtection="1">
      <alignment horizontal="left" vertical="center" wrapText="1"/>
      <protection/>
    </xf>
    <xf numFmtId="2" fontId="13" fillId="39" borderId="0" xfId="77" applyNumberFormat="1" applyFont="1" applyFill="1" applyBorder="1" applyAlignment="1" applyProtection="1">
      <alignment horizontal="left" vertical="center"/>
      <protection/>
    </xf>
    <xf numFmtId="1" fontId="13" fillId="12" borderId="11" xfId="77" applyNumberFormat="1" applyFont="1" applyFill="1" applyBorder="1" applyAlignment="1" applyProtection="1">
      <alignment horizontal="center" vertical="top" wrapText="1"/>
      <protection/>
    </xf>
    <xf numFmtId="0" fontId="14" fillId="0" borderId="14" xfId="63" applyFont="1" applyBorder="1" applyAlignment="1" applyProtection="1">
      <alignment horizontal="right" vertical="center" indent="1" shrinkToFit="1"/>
      <protection/>
    </xf>
    <xf numFmtId="0" fontId="14" fillId="0" borderId="15" xfId="63" applyFont="1" applyBorder="1" applyAlignment="1" applyProtection="1">
      <alignment horizontal="right" vertical="center" indent="1" shrinkToFit="1"/>
      <protection/>
    </xf>
    <xf numFmtId="0" fontId="14" fillId="0" borderId="14" xfId="63" applyFont="1" applyBorder="1" applyAlignment="1" applyProtection="1">
      <alignment horizontal="right" vertical="center"/>
      <protection/>
    </xf>
    <xf numFmtId="0" fontId="14" fillId="0" borderId="15" xfId="63" applyFont="1" applyBorder="1" applyAlignment="1" applyProtection="1">
      <alignment horizontal="right" vertical="center"/>
      <protection/>
    </xf>
    <xf numFmtId="0" fontId="14" fillId="0" borderId="12" xfId="63" applyFont="1" applyBorder="1" applyAlignment="1" applyProtection="1">
      <alignment horizontal="right" vertical="center" indent="1" shrinkToFit="1"/>
      <protection/>
    </xf>
    <xf numFmtId="0" fontId="14" fillId="3" borderId="14" xfId="63" applyFont="1" applyFill="1" applyBorder="1" applyAlignment="1" applyProtection="1">
      <alignment horizontal="right" vertical="center" wrapText="1" indent="1"/>
      <protection/>
    </xf>
    <xf numFmtId="0" fontId="14" fillId="3" borderId="15" xfId="63" applyFont="1" applyFill="1" applyBorder="1" applyAlignment="1" applyProtection="1">
      <alignment horizontal="right" vertical="center" wrapText="1" indent="1"/>
      <protection/>
    </xf>
    <xf numFmtId="0" fontId="14" fillId="3" borderId="14" xfId="63" applyFont="1" applyFill="1" applyBorder="1" applyAlignment="1" applyProtection="1">
      <alignment horizontal="right" vertical="center" wrapText="1"/>
      <protection/>
    </xf>
    <xf numFmtId="0" fontId="14" fillId="3" borderId="15" xfId="63" applyFont="1" applyFill="1" applyBorder="1" applyAlignment="1" applyProtection="1">
      <alignment horizontal="right" vertical="center" wrapText="1"/>
      <protection/>
    </xf>
    <xf numFmtId="0" fontId="14" fillId="3" borderId="12" xfId="63" applyFont="1" applyFill="1" applyBorder="1" applyAlignment="1" applyProtection="1">
      <alignment horizontal="right" vertical="center" wrapText="1"/>
      <protection/>
    </xf>
    <xf numFmtId="0" fontId="13" fillId="19" borderId="14" xfId="63" applyFont="1" applyFill="1" applyBorder="1" applyAlignment="1" applyProtection="1">
      <alignment horizontal="right" vertical="center" wrapText="1"/>
      <protection/>
    </xf>
    <xf numFmtId="0" fontId="13" fillId="19" borderId="15" xfId="63" applyFont="1" applyFill="1" applyBorder="1" applyAlignment="1" applyProtection="1">
      <alignment horizontal="right" vertical="center" wrapText="1"/>
      <protection/>
    </xf>
    <xf numFmtId="0" fontId="13" fillId="19" borderId="12" xfId="63" applyFont="1" applyFill="1" applyBorder="1" applyAlignment="1" applyProtection="1">
      <alignment horizontal="right" vertical="center" wrapText="1"/>
      <protection/>
    </xf>
    <xf numFmtId="0" fontId="13" fillId="19" borderId="14" xfId="63" applyFont="1" applyFill="1" applyBorder="1" applyAlignment="1" applyProtection="1">
      <alignment horizontal="right" vertical="center" wrapText="1" indent="1"/>
      <protection/>
    </xf>
    <xf numFmtId="0" fontId="13" fillId="19" borderId="15" xfId="63" applyFont="1" applyFill="1" applyBorder="1" applyAlignment="1" applyProtection="1">
      <alignment horizontal="right" vertical="center" wrapText="1" indent="1"/>
      <protection/>
    </xf>
    <xf numFmtId="0" fontId="13" fillId="19" borderId="12" xfId="63" applyFont="1" applyFill="1" applyBorder="1" applyAlignment="1" applyProtection="1">
      <alignment horizontal="right" vertical="center" wrapText="1" indent="1"/>
      <protection/>
    </xf>
    <xf numFmtId="0" fontId="14" fillId="0" borderId="14" xfId="63" applyFont="1" applyFill="1" applyBorder="1" applyAlignment="1" applyProtection="1">
      <alignment horizontal="right" vertical="center"/>
      <protection/>
    </xf>
    <xf numFmtId="0" fontId="14" fillId="0" borderId="15" xfId="63" applyFont="1" applyFill="1" applyBorder="1" applyAlignment="1" applyProtection="1">
      <alignment horizontal="right" vertical="center"/>
      <protection/>
    </xf>
    <xf numFmtId="0" fontId="14" fillId="0" borderId="12" xfId="63" applyFont="1" applyFill="1" applyBorder="1" applyAlignment="1" applyProtection="1">
      <alignment horizontal="right" vertical="center"/>
      <protection/>
    </xf>
    <xf numFmtId="0" fontId="14" fillId="0" borderId="14" xfId="63" applyFont="1" applyFill="1" applyBorder="1" applyAlignment="1" applyProtection="1">
      <alignment horizontal="right" vertical="center" indent="1"/>
      <protection/>
    </xf>
    <xf numFmtId="0" fontId="14" fillId="0" borderId="15" xfId="63" applyFont="1" applyFill="1" applyBorder="1" applyAlignment="1" applyProtection="1">
      <alignment horizontal="right" vertical="center" indent="1"/>
      <protection/>
    </xf>
    <xf numFmtId="0" fontId="14" fillId="0" borderId="12" xfId="63" applyFont="1" applyFill="1" applyBorder="1" applyAlignment="1" applyProtection="1">
      <alignment horizontal="right" vertical="center" indent="1"/>
      <protection/>
    </xf>
    <xf numFmtId="0" fontId="14" fillId="0" borderId="11" xfId="63" applyFont="1" applyFill="1" applyBorder="1" applyAlignment="1" applyProtection="1">
      <alignment horizontal="right" vertical="center" wrapText="1" indent="1"/>
      <protection/>
    </xf>
    <xf numFmtId="2" fontId="13" fillId="39" borderId="0" xfId="77" applyNumberFormat="1" applyFont="1" applyFill="1" applyBorder="1" applyAlignment="1" applyProtection="1">
      <alignment horizontal="left" vertical="center" wrapText="1"/>
      <protection/>
    </xf>
    <xf numFmtId="0" fontId="14" fillId="0" borderId="11" xfId="63" applyFont="1" applyBorder="1" applyAlignment="1" applyProtection="1">
      <alignment horizontal="right" vertical="center" indent="1" shrinkToFit="1"/>
      <protection/>
    </xf>
    <xf numFmtId="0" fontId="14" fillId="3" borderId="11" xfId="63" applyFont="1" applyFill="1" applyBorder="1" applyAlignment="1" applyProtection="1">
      <alignment horizontal="right" vertical="center" wrapText="1" indent="1"/>
      <protection/>
    </xf>
    <xf numFmtId="0" fontId="13" fillId="19" borderId="14" xfId="63" applyFont="1" applyFill="1" applyBorder="1" applyAlignment="1" applyProtection="1">
      <alignment horizontal="right" vertical="center" indent="1" shrinkToFit="1"/>
      <protection/>
    </xf>
    <xf numFmtId="0" fontId="13" fillId="19" borderId="15" xfId="63" applyFont="1" applyFill="1" applyBorder="1" applyAlignment="1" applyProtection="1">
      <alignment horizontal="right" vertical="center" indent="1" shrinkToFit="1"/>
      <protection/>
    </xf>
    <xf numFmtId="0" fontId="13" fillId="19" borderId="12" xfId="63" applyFont="1" applyFill="1" applyBorder="1" applyAlignment="1" applyProtection="1">
      <alignment horizontal="right" vertical="center" indent="1" shrinkToFit="1"/>
      <protection/>
    </xf>
    <xf numFmtId="0" fontId="14" fillId="0" borderId="11" xfId="63" applyFont="1" applyFill="1" applyBorder="1" applyAlignment="1" applyProtection="1">
      <alignment horizontal="right" vertical="center" indent="1" shrinkToFit="1"/>
      <protection/>
    </xf>
    <xf numFmtId="49" fontId="14" fillId="35" borderId="0" xfId="50" applyNumberFormat="1" applyFont="1" applyFill="1" applyAlignment="1" applyProtection="1">
      <alignment horizontal="left" vertical="top" wrapText="1"/>
      <protection locked="0"/>
    </xf>
    <xf numFmtId="0" fontId="14" fillId="0" borderId="0" xfId="50" applyFont="1" applyAlignment="1" applyProtection="1">
      <alignment horizontal="left"/>
      <protection/>
    </xf>
    <xf numFmtId="0" fontId="14" fillId="0" borderId="11" xfId="63" applyFont="1" applyBorder="1" applyAlignment="1" applyProtection="1">
      <alignment horizontal="right" vertical="center" wrapText="1" indent="1"/>
      <protection/>
    </xf>
    <xf numFmtId="0" fontId="14" fillId="0" borderId="0" xfId="63" applyFont="1" applyBorder="1" applyAlignment="1" applyProtection="1">
      <alignment horizontal="right" vertical="center" wrapText="1" indent="1"/>
      <protection/>
    </xf>
    <xf numFmtId="0" fontId="14" fillId="0" borderId="0" xfId="50" applyFont="1" applyAlignment="1" applyProtection="1">
      <alignment horizontal="left" vertical="center"/>
      <protection/>
    </xf>
    <xf numFmtId="0" fontId="14" fillId="35" borderId="0" xfId="50" applyFont="1" applyFill="1" applyAlignment="1" applyProtection="1">
      <alignment horizontal="left" vertical="top" wrapText="1"/>
      <protection locked="0"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3" fillId="37" borderId="26" xfId="62" applyFont="1" applyFill="1" applyBorder="1" applyAlignment="1" applyProtection="1">
      <alignment horizontal="center" vertical="center"/>
      <protection/>
    </xf>
    <xf numFmtId="0" fontId="13" fillId="37" borderId="19" xfId="62" applyFont="1" applyFill="1" applyBorder="1" applyAlignment="1" applyProtection="1">
      <alignment horizontal="center" vertical="center"/>
      <protection/>
    </xf>
    <xf numFmtId="0" fontId="13" fillId="37" borderId="18" xfId="62" applyFont="1" applyFill="1" applyBorder="1" applyAlignment="1" applyProtection="1">
      <alignment horizontal="center" vertical="center"/>
      <protection/>
    </xf>
    <xf numFmtId="0" fontId="13" fillId="37" borderId="27" xfId="62" applyFont="1" applyFill="1" applyBorder="1" applyAlignment="1" applyProtection="1">
      <alignment horizontal="center" vertical="center"/>
      <protection/>
    </xf>
    <xf numFmtId="0" fontId="13" fillId="37" borderId="28" xfId="62" applyFont="1" applyFill="1" applyBorder="1" applyAlignment="1" applyProtection="1">
      <alignment horizontal="center" vertical="center"/>
      <protection/>
    </xf>
    <xf numFmtId="0" fontId="13" fillId="37" borderId="30" xfId="62" applyFont="1" applyFill="1" applyBorder="1" applyAlignment="1" applyProtection="1">
      <alignment horizontal="center" vertical="center"/>
      <protection/>
    </xf>
    <xf numFmtId="0" fontId="13" fillId="37" borderId="13" xfId="62" applyFont="1" applyFill="1" applyBorder="1" applyAlignment="1" applyProtection="1">
      <alignment horizontal="center" vertical="center" wrapText="1"/>
      <protection/>
    </xf>
    <xf numFmtId="0" fontId="13" fillId="37" borderId="21" xfId="62" applyFont="1" applyFill="1" applyBorder="1" applyAlignment="1" applyProtection="1">
      <alignment horizontal="center" vertical="center" wrapText="1"/>
      <protection/>
    </xf>
    <xf numFmtId="0" fontId="13" fillId="37" borderId="13" xfId="62" applyFont="1" applyFill="1" applyBorder="1" applyAlignment="1" applyProtection="1">
      <alignment horizontal="center" vertical="center" wrapText="1" shrinkToFit="1"/>
      <protection/>
    </xf>
    <xf numFmtId="0" fontId="13" fillId="37" borderId="21" xfId="62" applyFont="1" applyFill="1" applyBorder="1" applyAlignment="1" applyProtection="1">
      <alignment horizontal="center" vertical="center" wrapText="1" shrinkToFit="1"/>
      <protection/>
    </xf>
    <xf numFmtId="0" fontId="13" fillId="37" borderId="21" xfId="62" applyFont="1" applyFill="1" applyBorder="1" applyAlignment="1" applyProtection="1">
      <alignment horizontal="center" vertical="center" shrinkToFit="1"/>
      <protection/>
    </xf>
    <xf numFmtId="0" fontId="13" fillId="37" borderId="13" xfId="50" applyFont="1" applyFill="1" applyBorder="1" applyAlignment="1" applyProtection="1">
      <alignment horizontal="center" vertical="center" shrinkToFit="1"/>
      <protection/>
    </xf>
    <xf numFmtId="0" fontId="13" fillId="37" borderId="21" xfId="50" applyFont="1" applyFill="1" applyBorder="1" applyAlignment="1" applyProtection="1">
      <alignment horizontal="center" vertical="center" shrinkToFit="1"/>
      <protection/>
    </xf>
    <xf numFmtId="0" fontId="13" fillId="37" borderId="13" xfId="50" applyFont="1" applyFill="1" applyBorder="1" applyAlignment="1" applyProtection="1">
      <alignment horizontal="center" vertical="center"/>
      <protection/>
    </xf>
    <xf numFmtId="0" fontId="13" fillId="37" borderId="21" xfId="50" applyFont="1" applyFill="1" applyBorder="1" applyAlignment="1" applyProtection="1">
      <alignment horizontal="center" vertical="center"/>
      <protection/>
    </xf>
    <xf numFmtId="0" fontId="14" fillId="0" borderId="14" xfId="62" applyFont="1" applyBorder="1" applyAlignment="1" applyProtection="1">
      <alignment horizontal="left" vertical="center"/>
      <protection/>
    </xf>
    <xf numFmtId="0" fontId="14" fillId="0" borderId="15" xfId="62" applyFont="1" applyBorder="1" applyAlignment="1" applyProtection="1">
      <alignment horizontal="left" vertical="center"/>
      <protection/>
    </xf>
    <xf numFmtId="0" fontId="14" fillId="0" borderId="12" xfId="62" applyFont="1" applyBorder="1" applyAlignment="1" applyProtection="1">
      <alignment horizontal="left" vertical="center"/>
      <protection/>
    </xf>
    <xf numFmtId="0" fontId="14" fillId="0" borderId="14" xfId="62" applyFont="1" applyBorder="1" applyAlignment="1" applyProtection="1">
      <alignment horizontal="left" vertical="center" wrapText="1"/>
      <protection/>
    </xf>
    <xf numFmtId="0" fontId="14" fillId="0" borderId="15" xfId="62" applyFont="1" applyBorder="1" applyAlignment="1" applyProtection="1">
      <alignment horizontal="left" vertical="center" wrapText="1"/>
      <protection/>
    </xf>
    <xf numFmtId="0" fontId="14" fillId="0" borderId="12" xfId="62" applyFont="1" applyBorder="1" applyAlignment="1" applyProtection="1">
      <alignment horizontal="left" vertical="center" wrapText="1"/>
      <protection/>
    </xf>
    <xf numFmtId="0" fontId="13" fillId="0" borderId="14" xfId="50" applyFont="1" applyBorder="1" applyAlignment="1" applyProtection="1">
      <alignment horizontal="center" vertical="center"/>
      <protection/>
    </xf>
    <xf numFmtId="0" fontId="13" fillId="0" borderId="15" xfId="50" applyFont="1" applyBorder="1" applyAlignment="1" applyProtection="1">
      <alignment horizontal="center" vertical="center"/>
      <protection/>
    </xf>
    <xf numFmtId="0" fontId="13" fillId="0" borderId="12" xfId="50" applyFont="1" applyBorder="1" applyAlignment="1" applyProtection="1">
      <alignment horizontal="center" vertical="center"/>
      <protection/>
    </xf>
    <xf numFmtId="0" fontId="14" fillId="35" borderId="0" xfId="50" applyNumberFormat="1" applyFont="1" applyFill="1" applyAlignment="1" applyProtection="1">
      <alignment horizontal="left" vertical="top" wrapText="1"/>
      <protection locked="0"/>
    </xf>
    <xf numFmtId="0" fontId="13" fillId="0" borderId="14" xfId="62" applyFont="1" applyFill="1" applyBorder="1" applyAlignment="1" applyProtection="1">
      <alignment horizontal="center" vertical="center"/>
      <protection/>
    </xf>
    <xf numFmtId="0" fontId="13" fillId="0" borderId="15" xfId="62" applyFont="1" applyFill="1" applyBorder="1" applyAlignment="1" applyProtection="1">
      <alignment horizontal="center" vertical="center"/>
      <protection/>
    </xf>
    <xf numFmtId="0" fontId="13" fillId="0" borderId="12" xfId="62" applyFont="1" applyFill="1" applyBorder="1" applyAlignment="1" applyProtection="1">
      <alignment horizontal="center" vertical="center"/>
      <protection/>
    </xf>
    <xf numFmtId="0" fontId="13" fillId="37" borderId="13" xfId="62" applyFont="1" applyFill="1" applyBorder="1" applyAlignment="1" applyProtection="1">
      <alignment horizontal="center" vertical="center"/>
      <protection/>
    </xf>
    <xf numFmtId="0" fontId="13" fillId="37" borderId="21" xfId="62" applyFont="1" applyFill="1" applyBorder="1" applyAlignment="1" applyProtection="1">
      <alignment horizontal="center" vertical="center"/>
      <protection/>
    </xf>
    <xf numFmtId="0" fontId="22" fillId="0" borderId="20" xfId="94" applyFont="1" applyFill="1" applyBorder="1" applyAlignment="1" applyProtection="1">
      <alignment horizontal="left" vertical="center" wrapText="1" indent="1"/>
      <protection/>
    </xf>
    <xf numFmtId="0" fontId="22" fillId="0" borderId="0" xfId="94" applyFont="1" applyFill="1" applyBorder="1" applyAlignment="1" applyProtection="1">
      <alignment horizontal="left" vertical="center" wrapText="1" indent="1"/>
      <protection/>
    </xf>
    <xf numFmtId="0" fontId="22" fillId="0" borderId="14" xfId="94" applyFont="1" applyFill="1" applyBorder="1" applyAlignment="1" applyProtection="1">
      <alignment horizontal="left" vertical="center" indent="1"/>
      <protection/>
    </xf>
    <xf numFmtId="0" fontId="22" fillId="0" borderId="15" xfId="94" applyFont="1" applyFill="1" applyBorder="1" applyAlignment="1" applyProtection="1">
      <alignment horizontal="left" vertical="center" inden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0" fontId="23" fillId="33" borderId="0" xfId="62" applyFont="1" applyFill="1" applyBorder="1" applyAlignment="1" applyProtection="1">
      <alignment horizontal="left" vertical="center" wrapText="1" indent="1"/>
      <protection/>
    </xf>
    <xf numFmtId="0" fontId="23" fillId="0" borderId="11" xfId="62" applyFont="1" applyBorder="1" applyAlignment="1" applyProtection="1">
      <alignment horizontal="right" vertical="center" wrapText="1" indent="1"/>
      <protection/>
    </xf>
    <xf numFmtId="0" fontId="23" fillId="0" borderId="11" xfId="62" applyFont="1" applyBorder="1" applyAlignment="1" applyProtection="1">
      <alignment horizontal="right" vertical="center" indent="1"/>
      <protection/>
    </xf>
    <xf numFmtId="0" fontId="22" fillId="40" borderId="11" xfId="62" applyFont="1" applyFill="1" applyBorder="1" applyAlignment="1" applyProtection="1">
      <alignment horizontal="center" vertical="center" wrapText="1"/>
      <protection/>
    </xf>
    <xf numFmtId="0" fontId="22" fillId="40" borderId="11" xfId="64" applyFont="1" applyFill="1" applyBorder="1" applyAlignment="1" applyProtection="1">
      <alignment horizontal="center" vertical="center"/>
      <protection/>
    </xf>
    <xf numFmtId="0" fontId="23" fillId="0" borderId="14" xfId="62" applyFont="1" applyBorder="1" applyAlignment="1" applyProtection="1">
      <alignment horizontal="left" vertical="center" wrapText="1" indent="2"/>
      <protection/>
    </xf>
    <xf numFmtId="0" fontId="23" fillId="0" borderId="15" xfId="62" applyFont="1" applyBorder="1" applyAlignment="1" applyProtection="1">
      <alignment horizontal="left" vertical="center" wrapText="1" indent="2"/>
      <protection/>
    </xf>
    <xf numFmtId="0" fontId="23" fillId="0" borderId="12" xfId="62" applyFont="1" applyBorder="1" applyAlignment="1" applyProtection="1">
      <alignment horizontal="left" vertical="center" wrapText="1" indent="2"/>
      <protection/>
    </xf>
    <xf numFmtId="0" fontId="23" fillId="0" borderId="14" xfId="64" applyFont="1" applyBorder="1" applyAlignment="1" applyProtection="1">
      <alignment horizontal="left" vertical="center" indent="1"/>
      <protection/>
    </xf>
    <xf numFmtId="0" fontId="23" fillId="0" borderId="12" xfId="64" applyFont="1" applyBorder="1" applyAlignment="1" applyProtection="1">
      <alignment horizontal="left" vertical="center" indent="1"/>
      <protection/>
    </xf>
    <xf numFmtId="0" fontId="23" fillId="0" borderId="0" xfId="50" applyFont="1" applyAlignment="1" applyProtection="1">
      <alignment horizontal="left" vertical="center" indent="1"/>
      <protection/>
    </xf>
    <xf numFmtId="0" fontId="23" fillId="35" borderId="0" xfId="50" applyFont="1" applyFill="1" applyAlignment="1" applyProtection="1">
      <alignment horizontal="left" vertical="top" wrapText="1" indent="1"/>
      <protection locked="0"/>
    </xf>
    <xf numFmtId="49" fontId="93" fillId="35" borderId="0" xfId="50" applyNumberFormat="1" applyFont="1" applyFill="1" applyAlignment="1" applyProtection="1">
      <alignment horizontal="left" vertical="top" wrapText="1" indent="1"/>
      <protection locked="0"/>
    </xf>
    <xf numFmtId="49" fontId="23" fillId="35" borderId="0" xfId="50" applyNumberFormat="1" applyFont="1" applyFill="1" applyAlignment="1" applyProtection="1">
      <alignment horizontal="left" vertical="top" wrapText="1" indent="1"/>
      <protection locked="0"/>
    </xf>
    <xf numFmtId="0" fontId="22" fillId="0" borderId="0" xfId="62" applyFont="1" applyAlignment="1" applyProtection="1">
      <alignment horizontal="left" vertical="center" indent="1"/>
      <protection/>
    </xf>
    <xf numFmtId="0" fontId="4" fillId="0" borderId="20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81" fillId="0" borderId="0" xfId="50" applyFont="1" applyAlignment="1" applyProtection="1">
      <alignment horizontal="left" vertical="center"/>
      <protection/>
    </xf>
    <xf numFmtId="0" fontId="4" fillId="0" borderId="20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14" fillId="0" borderId="0" xfId="92" applyNumberFormat="1" applyFont="1" applyFill="1" applyBorder="1" applyAlignment="1" applyProtection="1">
      <alignment horizontal="left" vertical="center" indent="6"/>
      <protection/>
    </xf>
    <xf numFmtId="0" fontId="83" fillId="0" borderId="0" xfId="92" applyNumberFormat="1" applyFont="1" applyFill="1" applyBorder="1" applyAlignment="1" applyProtection="1">
      <alignment horizontal="left" vertical="center" indent="6"/>
      <protection/>
    </xf>
    <xf numFmtId="0" fontId="94" fillId="0" borderId="0" xfId="92" applyNumberFormat="1" applyFont="1" applyFill="1" applyBorder="1" applyAlignment="1" applyProtection="1">
      <alignment horizontal="left" vertical="center" indent="6"/>
      <protection/>
    </xf>
    <xf numFmtId="0" fontId="95" fillId="0" borderId="0" xfId="92" applyNumberFormat="1" applyFont="1" applyFill="1" applyBorder="1" applyAlignment="1" applyProtection="1">
      <alignment horizontal="left" vertical="center" indent="6"/>
      <protection/>
    </xf>
    <xf numFmtId="0" fontId="96" fillId="0" borderId="0" xfId="92" applyNumberFormat="1" applyFont="1" applyFill="1" applyBorder="1" applyAlignment="1" applyProtection="1">
      <alignment horizontal="left" vertical="center" indent="6"/>
      <protection/>
    </xf>
    <xf numFmtId="0" fontId="97" fillId="0" borderId="0" xfId="92" applyNumberFormat="1" applyFont="1" applyFill="1" applyBorder="1" applyAlignment="1" applyProtection="1">
      <alignment horizontal="left" vertical="center" indent="6"/>
      <protection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2 2" xfId="92"/>
    <cellStyle name="ปกติ 3" xfId="93"/>
    <cellStyle name="ปกติ_DSI 2" xfId="94"/>
    <cellStyle name="ป้อนค่า" xfId="95"/>
    <cellStyle name="ปานกลาง" xfId="96"/>
    <cellStyle name="Percent" xfId="97"/>
    <cellStyle name="ผลรวม" xfId="98"/>
    <cellStyle name="แย่" xfId="99"/>
    <cellStyle name="Currency" xfId="100"/>
    <cellStyle name="Currency [0]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dxfs count="17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542925</xdr:colOff>
      <xdr:row>18</xdr:row>
      <xdr:rowOff>66675</xdr:rowOff>
    </xdr:from>
    <xdr:to>
      <xdr:col>1</xdr:col>
      <xdr:colOff>762000</xdr:colOff>
      <xdr:row>23</xdr:row>
      <xdr:rowOff>276225</xdr:rowOff>
    </xdr:to>
    <xdr:grpSp>
      <xdr:nvGrpSpPr>
        <xdr:cNvPr id="3" name="กลุ่ม 1"/>
        <xdr:cNvGrpSpPr>
          <a:grpSpLocks/>
        </xdr:cNvGrpSpPr>
      </xdr:nvGrpSpPr>
      <xdr:grpSpPr>
        <a:xfrm>
          <a:off x="914400" y="6229350"/>
          <a:ext cx="219075" cy="1733550"/>
          <a:chOff x="1215537" y="563880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1224039" y="5638800"/>
            <a:ext cx="247210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1224039" y="5943961"/>
            <a:ext cx="238643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1224039" y="6249556"/>
            <a:ext cx="247210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1215537" y="6554717"/>
            <a:ext cx="247210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1215537" y="6850328"/>
            <a:ext cx="247210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9"/>
          <xdr:cNvSpPr>
            <a:spLocks/>
          </xdr:cNvSpPr>
        </xdr:nvSpPr>
        <xdr:spPr>
          <a:xfrm>
            <a:off x="1215537" y="7155924"/>
            <a:ext cx="247210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%20&#3626;&#3635;&#3609;&#3633;&#3585;&#3591;&#3634;&#3609;&#3588;&#3604;&#3637;&#3624;&#3634;&#3621;&#3626;&#3641;&#3591;&#3616;&#3634;&#3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82" t="s">
        <v>63</v>
      </c>
      <c r="E1" s="382"/>
      <c r="F1" s="382"/>
      <c r="G1" s="382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70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84" t="s">
        <v>24</v>
      </c>
      <c r="C7" s="384"/>
      <c r="D7" s="45" t="s">
        <v>25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84">
        <v>1</v>
      </c>
      <c r="C8" s="384"/>
      <c r="D8" s="56" t="s">
        <v>40</v>
      </c>
      <c r="E8" s="55"/>
      <c r="F8" s="6" t="s">
        <v>26</v>
      </c>
      <c r="I8" s="11"/>
      <c r="J8" s="11"/>
      <c r="K8" s="11"/>
    </row>
    <row r="9" spans="2:11" s="10" customFormat="1" ht="87">
      <c r="B9" s="384">
        <v>2</v>
      </c>
      <c r="C9" s="384"/>
      <c r="D9" s="49" t="s">
        <v>38</v>
      </c>
      <c r="E9" s="55"/>
      <c r="F9" s="6" t="s">
        <v>26</v>
      </c>
      <c r="I9" s="11"/>
      <c r="J9" s="11"/>
      <c r="K9" s="11"/>
    </row>
    <row r="10" spans="2:11" s="10" customFormat="1" ht="95.25" customHeight="1">
      <c r="B10" s="384">
        <v>3</v>
      </c>
      <c r="C10" s="384"/>
      <c r="D10" s="49" t="s">
        <v>41</v>
      </c>
      <c r="E10" s="55"/>
      <c r="F10" s="6" t="s">
        <v>26</v>
      </c>
      <c r="I10" s="11"/>
      <c r="J10" s="11"/>
      <c r="K10" s="11"/>
    </row>
    <row r="11" spans="2:11" s="10" customFormat="1" ht="69" customHeight="1">
      <c r="B11" s="384">
        <v>4</v>
      </c>
      <c r="C11" s="384"/>
      <c r="D11" s="49" t="s">
        <v>39</v>
      </c>
      <c r="E11" s="55"/>
      <c r="F11" s="6" t="s">
        <v>26</v>
      </c>
      <c r="I11" s="11"/>
      <c r="J11" s="11"/>
      <c r="K11" s="11"/>
    </row>
    <row r="12" spans="2:11" s="10" customFormat="1" ht="72.75" customHeight="1">
      <c r="B12" s="384">
        <v>5</v>
      </c>
      <c r="C12" s="384"/>
      <c r="D12" s="49" t="s">
        <v>87</v>
      </c>
      <c r="E12" s="55"/>
      <c r="F12" s="6" t="s">
        <v>26</v>
      </c>
      <c r="I12" s="37"/>
      <c r="J12" s="11"/>
      <c r="K12" s="11"/>
    </row>
    <row r="14" ht="21.75">
      <c r="B14" s="59" t="s">
        <v>68</v>
      </c>
    </row>
    <row r="15" spans="2:8" ht="21.75">
      <c r="B15" s="383"/>
      <c r="C15" s="383"/>
      <c r="D15" s="383"/>
      <c r="E15" s="383"/>
      <c r="F15" s="383"/>
      <c r="G15" s="383"/>
      <c r="H15" s="383"/>
    </row>
    <row r="16" spans="2:8" ht="21.75">
      <c r="B16" s="383"/>
      <c r="C16" s="383"/>
      <c r="D16" s="383"/>
      <c r="E16" s="383"/>
      <c r="F16" s="383"/>
      <c r="G16" s="383"/>
      <c r="H16" s="383"/>
    </row>
    <row r="17" spans="2:8" ht="21.75">
      <c r="B17" s="383"/>
      <c r="C17" s="383"/>
      <c r="D17" s="383"/>
      <c r="E17" s="383"/>
      <c r="F17" s="383"/>
      <c r="G17" s="383"/>
      <c r="H17" s="383"/>
    </row>
    <row r="18" spans="2:8" ht="21.75">
      <c r="B18" s="383"/>
      <c r="C18" s="383"/>
      <c r="D18" s="383"/>
      <c r="E18" s="383"/>
      <c r="F18" s="383"/>
      <c r="G18" s="383"/>
      <c r="H18" s="383"/>
    </row>
    <row r="19" spans="2:8" ht="21.75">
      <c r="B19" s="383"/>
      <c r="C19" s="383"/>
      <c r="D19" s="383"/>
      <c r="E19" s="383"/>
      <c r="F19" s="383"/>
      <c r="G19" s="383"/>
      <c r="H19" s="383"/>
    </row>
    <row r="20" spans="2:8" ht="21.75">
      <c r="B20" s="383"/>
      <c r="C20" s="383"/>
      <c r="D20" s="383"/>
      <c r="E20" s="383"/>
      <c r="F20" s="383"/>
      <c r="G20" s="383"/>
      <c r="H20" s="383"/>
    </row>
    <row r="21" spans="2:11" ht="21.75">
      <c r="B21" s="381" t="s">
        <v>62</v>
      </c>
      <c r="C21" s="381"/>
      <c r="D21" s="381"/>
      <c r="E21" s="381"/>
      <c r="F21" s="381"/>
      <c r="G21" s="381"/>
      <c r="H21" s="381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56</v>
      </c>
      <c r="C23" s="9"/>
      <c r="E23" s="9"/>
      <c r="F23" s="9"/>
      <c r="G23" s="9"/>
      <c r="H23" s="9"/>
      <c r="I23" s="9"/>
    </row>
    <row r="24" spans="2:8" ht="21.75">
      <c r="B24" s="383"/>
      <c r="C24" s="383"/>
      <c r="D24" s="383"/>
      <c r="E24" s="383"/>
      <c r="F24" s="383"/>
      <c r="G24" s="383"/>
      <c r="H24" s="383"/>
    </row>
    <row r="25" spans="2:8" ht="21.75">
      <c r="B25" s="383"/>
      <c r="C25" s="383"/>
      <c r="D25" s="383"/>
      <c r="E25" s="383"/>
      <c r="F25" s="383"/>
      <c r="G25" s="383"/>
      <c r="H25" s="383"/>
    </row>
    <row r="26" spans="2:8" ht="21.75">
      <c r="B26" s="383"/>
      <c r="C26" s="383"/>
      <c r="D26" s="383"/>
      <c r="E26" s="383"/>
      <c r="F26" s="383"/>
      <c r="G26" s="383"/>
      <c r="H26" s="383"/>
    </row>
    <row r="27" spans="2:8" ht="21.75">
      <c r="B27" s="383"/>
      <c r="C27" s="383"/>
      <c r="D27" s="383"/>
      <c r="E27" s="383"/>
      <c r="F27" s="383"/>
      <c r="G27" s="383"/>
      <c r="H27" s="383"/>
    </row>
    <row r="28" spans="2:8" ht="21.75">
      <c r="B28" s="383"/>
      <c r="C28" s="383"/>
      <c r="D28" s="383"/>
      <c r="E28" s="383"/>
      <c r="F28" s="383"/>
      <c r="G28" s="383"/>
      <c r="H28" s="383"/>
    </row>
    <row r="29" spans="2:8" ht="21.75">
      <c r="B29" s="383"/>
      <c r="C29" s="383"/>
      <c r="D29" s="383"/>
      <c r="E29" s="383"/>
      <c r="F29" s="383"/>
      <c r="G29" s="383"/>
      <c r="H29" s="383"/>
    </row>
    <row r="30" spans="2:8" ht="21.75">
      <c r="B30" s="383"/>
      <c r="C30" s="383"/>
      <c r="D30" s="383"/>
      <c r="E30" s="383"/>
      <c r="F30" s="383"/>
      <c r="G30" s="383"/>
      <c r="H30" s="383"/>
    </row>
    <row r="31" spans="2:11" ht="21.75">
      <c r="B31" s="381" t="s">
        <v>62</v>
      </c>
      <c r="C31" s="381"/>
      <c r="D31" s="381"/>
      <c r="E31" s="381"/>
      <c r="F31" s="381"/>
      <c r="G31" s="381"/>
      <c r="H31" s="64"/>
      <c r="I31" s="64"/>
      <c r="J31" s="64"/>
      <c r="K31" s="64"/>
    </row>
  </sheetData>
  <sheetProtection/>
  <mergeCells count="11">
    <mergeCell ref="B12:C12"/>
    <mergeCell ref="B31:G31"/>
    <mergeCell ref="D1:G1"/>
    <mergeCell ref="B24:H30"/>
    <mergeCell ref="B15:H20"/>
    <mergeCell ref="B21:H21"/>
    <mergeCell ref="B7:C7"/>
    <mergeCell ref="B8:C8"/>
    <mergeCell ref="B9:C9"/>
    <mergeCell ref="B10:C10"/>
    <mergeCell ref="B11:C11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418" t="s">
        <v>89</v>
      </c>
      <c r="E1" s="419"/>
      <c r="F1" s="419"/>
      <c r="G1" s="419"/>
      <c r="H1" s="419"/>
      <c r="I1" s="419"/>
      <c r="J1" s="419"/>
      <c r="K1" s="419"/>
      <c r="L1" s="419"/>
      <c r="M1" s="419"/>
      <c r="N1" s="96"/>
      <c r="O1" s="95"/>
    </row>
    <row r="2" spans="1:4" s="83" customFormat="1" ht="22.5" customHeight="1">
      <c r="A2" s="420" t="s">
        <v>1</v>
      </c>
      <c r="B2" s="421"/>
      <c r="C2" s="87" t="s">
        <v>0</v>
      </c>
      <c r="D2" s="88">
        <v>2</v>
      </c>
    </row>
    <row r="3" spans="1:5" s="83" customFormat="1" ht="22.5" customHeight="1">
      <c r="A3" s="420" t="s">
        <v>2</v>
      </c>
      <c r="B3" s="421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20" t="s">
        <v>3</v>
      </c>
      <c r="B4" s="421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20" t="s">
        <v>4</v>
      </c>
      <c r="B5" s="421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422" t="s">
        <v>6</v>
      </c>
      <c r="E7" s="422"/>
      <c r="F7" s="422"/>
      <c r="G7" s="422"/>
      <c r="H7" s="422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425" t="s">
        <v>118</v>
      </c>
      <c r="E11" s="425"/>
      <c r="F11" s="425"/>
      <c r="G11" s="425"/>
      <c r="H11" s="425"/>
      <c r="I11" s="425"/>
      <c r="J11" s="115"/>
      <c r="K11" s="20" t="s">
        <v>8</v>
      </c>
      <c r="N11" s="86"/>
    </row>
    <row r="12" spans="4:11" s="78" customFormat="1" ht="55.5" customHeight="1">
      <c r="D12" s="425" t="s">
        <v>90</v>
      </c>
      <c r="E12" s="425"/>
      <c r="F12" s="425"/>
      <c r="G12" s="425"/>
      <c r="H12" s="425"/>
      <c r="I12" s="425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117</v>
      </c>
    </row>
    <row r="14" spans="4:11" s="78" customFormat="1" ht="49.5" customHeight="1">
      <c r="D14" s="429" t="s">
        <v>91</v>
      </c>
      <c r="E14" s="429"/>
      <c r="F14" s="429"/>
      <c r="G14" s="429"/>
      <c r="H14" s="429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28" t="s">
        <v>68</v>
      </c>
      <c r="C16" s="428"/>
      <c r="D16" s="428"/>
    </row>
    <row r="17" spans="2:11" s="41" customFormat="1" ht="24" customHeight="1">
      <c r="B17" s="427"/>
      <c r="C17" s="427"/>
      <c r="D17" s="427"/>
      <c r="E17" s="427"/>
      <c r="F17" s="427"/>
      <c r="G17" s="427"/>
      <c r="H17" s="427"/>
      <c r="I17" s="427"/>
      <c r="J17" s="427"/>
      <c r="K17" s="427"/>
    </row>
    <row r="18" spans="2:11" s="41" customFormat="1" ht="24" customHeight="1">
      <c r="B18" s="427"/>
      <c r="C18" s="427"/>
      <c r="D18" s="427"/>
      <c r="E18" s="427"/>
      <c r="F18" s="427"/>
      <c r="G18" s="427"/>
      <c r="H18" s="427"/>
      <c r="I18" s="427"/>
      <c r="J18" s="427"/>
      <c r="K18" s="427"/>
    </row>
    <row r="19" spans="2:11" s="41" customFormat="1" ht="24" customHeight="1">
      <c r="B19" s="427"/>
      <c r="C19" s="427"/>
      <c r="D19" s="427"/>
      <c r="E19" s="427"/>
      <c r="F19" s="427"/>
      <c r="G19" s="427"/>
      <c r="H19" s="427"/>
      <c r="I19" s="427"/>
      <c r="J19" s="427"/>
      <c r="K19" s="427"/>
    </row>
    <row r="20" spans="2:11" s="41" customFormat="1" ht="24" customHeight="1">
      <c r="B20" s="427"/>
      <c r="C20" s="427"/>
      <c r="D20" s="427"/>
      <c r="E20" s="427"/>
      <c r="F20" s="427"/>
      <c r="G20" s="427"/>
      <c r="H20" s="427"/>
      <c r="I20" s="427"/>
      <c r="J20" s="427"/>
      <c r="K20" s="427"/>
    </row>
    <row r="21" spans="2:11" s="41" customFormat="1" ht="24" customHeight="1">
      <c r="B21" s="427"/>
      <c r="C21" s="427"/>
      <c r="D21" s="427"/>
      <c r="E21" s="427"/>
      <c r="F21" s="427"/>
      <c r="G21" s="427"/>
      <c r="H21" s="427"/>
      <c r="I21" s="427"/>
      <c r="J21" s="427"/>
      <c r="K21" s="427"/>
    </row>
    <row r="22" spans="2:11" s="41" customFormat="1" ht="24" customHeight="1">
      <c r="B22" s="427"/>
      <c r="C22" s="427"/>
      <c r="D22" s="427"/>
      <c r="E22" s="427"/>
      <c r="F22" s="427"/>
      <c r="G22" s="427"/>
      <c r="H22" s="427"/>
      <c r="I22" s="427"/>
      <c r="J22" s="427"/>
      <c r="K22" s="427"/>
    </row>
    <row r="23" spans="2:11" s="41" customFormat="1" ht="24" customHeight="1">
      <c r="B23" s="427"/>
      <c r="C23" s="427"/>
      <c r="D23" s="427"/>
      <c r="E23" s="427"/>
      <c r="F23" s="427"/>
      <c r="G23" s="427"/>
      <c r="H23" s="427"/>
      <c r="I23" s="427"/>
      <c r="J23" s="427"/>
      <c r="K23" s="427"/>
    </row>
    <row r="24" spans="2:13" s="41" customFormat="1" ht="24" customHeight="1">
      <c r="B24" s="64" t="s">
        <v>62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22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557"/>
      <c r="C27" s="557"/>
      <c r="D27" s="557"/>
      <c r="E27" s="557"/>
      <c r="F27" s="557"/>
      <c r="G27" s="557"/>
      <c r="H27" s="557"/>
      <c r="I27" s="557"/>
      <c r="J27" s="557"/>
      <c r="K27" s="557"/>
      <c r="L27" s="68"/>
      <c r="M27" s="68"/>
      <c r="N27" s="68"/>
    </row>
    <row r="28" spans="2:14" ht="24" customHeight="1">
      <c r="B28" s="557"/>
      <c r="C28" s="557"/>
      <c r="D28" s="557"/>
      <c r="E28" s="557"/>
      <c r="F28" s="557"/>
      <c r="G28" s="557"/>
      <c r="H28" s="557"/>
      <c r="I28" s="557"/>
      <c r="J28" s="557"/>
      <c r="K28" s="557"/>
      <c r="L28" s="68"/>
      <c r="M28" s="68"/>
      <c r="N28" s="68"/>
    </row>
    <row r="29" spans="2:14" ht="24" customHeight="1">
      <c r="B29" s="557"/>
      <c r="C29" s="557"/>
      <c r="D29" s="557"/>
      <c r="E29" s="557"/>
      <c r="F29" s="557"/>
      <c r="G29" s="557"/>
      <c r="H29" s="557"/>
      <c r="I29" s="557"/>
      <c r="J29" s="557"/>
      <c r="K29" s="557"/>
      <c r="L29" s="68"/>
      <c r="M29" s="68"/>
      <c r="N29" s="68"/>
    </row>
    <row r="30" spans="2:14" ht="24" customHeight="1">
      <c r="B30" s="557"/>
      <c r="C30" s="557"/>
      <c r="D30" s="557"/>
      <c r="E30" s="557"/>
      <c r="F30" s="557"/>
      <c r="G30" s="557"/>
      <c r="H30" s="557"/>
      <c r="I30" s="557"/>
      <c r="J30" s="557"/>
      <c r="K30" s="557"/>
      <c r="L30" s="68"/>
      <c r="M30" s="68"/>
      <c r="N30" s="68"/>
    </row>
    <row r="31" spans="2:14" ht="24" customHeight="1">
      <c r="B31" s="557"/>
      <c r="C31" s="557"/>
      <c r="D31" s="557"/>
      <c r="E31" s="557"/>
      <c r="F31" s="557"/>
      <c r="G31" s="557"/>
      <c r="H31" s="557"/>
      <c r="I31" s="557"/>
      <c r="J31" s="557"/>
      <c r="K31" s="557"/>
      <c r="L31" s="68"/>
      <c r="M31" s="68"/>
      <c r="N31" s="68"/>
    </row>
    <row r="32" spans="2:14" ht="24" customHeight="1"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68"/>
      <c r="M32" s="68"/>
      <c r="N32" s="68"/>
    </row>
    <row r="33" spans="2:14" ht="24" customHeight="1"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68"/>
      <c r="M33" s="68"/>
      <c r="N33" s="68"/>
    </row>
    <row r="34" spans="2:14" ht="24" customHeight="1">
      <c r="B34" s="381" t="s">
        <v>62</v>
      </c>
      <c r="C34" s="381"/>
      <c r="D34" s="381"/>
      <c r="E34" s="381"/>
      <c r="F34" s="381"/>
      <c r="G34" s="381"/>
      <c r="H34" s="381"/>
      <c r="I34" s="381"/>
      <c r="J34" s="381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16:D16"/>
    <mergeCell ref="A2:B2"/>
    <mergeCell ref="A3:B3"/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35</v>
      </c>
      <c r="B1" s="50">
        <v>8.5</v>
      </c>
      <c r="C1" s="1" t="s">
        <v>0</v>
      </c>
      <c r="D1" s="382" t="s">
        <v>60</v>
      </c>
      <c r="E1" s="382"/>
      <c r="F1" s="382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555" t="s">
        <v>70</v>
      </c>
      <c r="G5" s="556"/>
      <c r="H5" s="556"/>
      <c r="I5" s="556"/>
      <c r="J5" s="556"/>
      <c r="K5" s="556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84" t="s">
        <v>24</v>
      </c>
      <c r="C7" s="384"/>
      <c r="D7" s="35" t="s">
        <v>25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84">
        <v>1</v>
      </c>
      <c r="C8" s="384"/>
      <c r="D8" s="60" t="s">
        <v>59</v>
      </c>
      <c r="E8" s="52"/>
      <c r="F8" s="6" t="s">
        <v>26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84">
        <v>2</v>
      </c>
      <c r="C9" s="384"/>
      <c r="D9" s="43" t="s">
        <v>27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84">
        <v>3</v>
      </c>
      <c r="C10" s="384"/>
      <c r="D10" s="60" t="s">
        <v>32</v>
      </c>
      <c r="E10" s="52"/>
      <c r="F10" s="6" t="s">
        <v>26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4">
        <v>4</v>
      </c>
      <c r="C11" s="384"/>
      <c r="D11" s="43" t="s">
        <v>27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84">
        <v>5</v>
      </c>
      <c r="C12" s="384"/>
      <c r="D12" s="60" t="s">
        <v>31</v>
      </c>
      <c r="E12" s="52"/>
      <c r="F12" s="6" t="s">
        <v>26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68</v>
      </c>
    </row>
    <row r="16" spans="2:8" ht="21.75">
      <c r="B16" s="383"/>
      <c r="C16" s="383"/>
      <c r="D16" s="383"/>
      <c r="E16" s="383"/>
      <c r="F16" s="383"/>
      <c r="G16" s="383"/>
      <c r="H16" s="383"/>
    </row>
    <row r="17" spans="2:8" ht="21.75">
      <c r="B17" s="383"/>
      <c r="C17" s="383"/>
      <c r="D17" s="383"/>
      <c r="E17" s="383"/>
      <c r="F17" s="383"/>
      <c r="G17" s="383"/>
      <c r="H17" s="383"/>
    </row>
    <row r="18" spans="2:8" ht="21.75">
      <c r="B18" s="383"/>
      <c r="C18" s="383"/>
      <c r="D18" s="383"/>
      <c r="E18" s="383"/>
      <c r="F18" s="383"/>
      <c r="G18" s="383"/>
      <c r="H18" s="383"/>
    </row>
    <row r="19" spans="2:8" ht="21.75">
      <c r="B19" s="383"/>
      <c r="C19" s="383"/>
      <c r="D19" s="383"/>
      <c r="E19" s="383"/>
      <c r="F19" s="383"/>
      <c r="G19" s="383"/>
      <c r="H19" s="383"/>
    </row>
    <row r="20" spans="2:8" ht="21.75">
      <c r="B20" s="383"/>
      <c r="C20" s="383"/>
      <c r="D20" s="383"/>
      <c r="E20" s="383"/>
      <c r="F20" s="383"/>
      <c r="G20" s="383"/>
      <c r="H20" s="383"/>
    </row>
    <row r="21" spans="2:8" ht="21.75">
      <c r="B21" s="383"/>
      <c r="C21" s="383"/>
      <c r="D21" s="383"/>
      <c r="E21" s="383"/>
      <c r="F21" s="383"/>
      <c r="G21" s="383"/>
      <c r="H21" s="383"/>
    </row>
    <row r="22" spans="2:13" ht="21.75">
      <c r="B22" s="381" t="s">
        <v>62</v>
      </c>
      <c r="C22" s="381"/>
      <c r="D22" s="381"/>
      <c r="E22" s="381"/>
      <c r="F22" s="381"/>
      <c r="G22" s="381"/>
      <c r="H22" s="381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22</v>
      </c>
      <c r="C24" s="9"/>
      <c r="D24" s="9"/>
      <c r="E24" s="9"/>
      <c r="F24" s="9"/>
      <c r="G24" s="9"/>
      <c r="H24" s="9"/>
      <c r="I24" s="9"/>
    </row>
    <row r="25" spans="2:8" ht="21.75">
      <c r="B25" s="427" t="s">
        <v>116</v>
      </c>
      <c r="C25" s="427"/>
      <c r="D25" s="427"/>
      <c r="E25" s="427"/>
      <c r="F25" s="427"/>
      <c r="G25" s="427"/>
      <c r="H25" s="427"/>
    </row>
    <row r="26" spans="2:8" ht="21.75">
      <c r="B26" s="427"/>
      <c r="C26" s="427"/>
      <c r="D26" s="427"/>
      <c r="E26" s="427"/>
      <c r="F26" s="427"/>
      <c r="G26" s="427"/>
      <c r="H26" s="427"/>
    </row>
    <row r="27" spans="2:8" ht="21.75">
      <c r="B27" s="427"/>
      <c r="C27" s="427"/>
      <c r="D27" s="427"/>
      <c r="E27" s="427"/>
      <c r="F27" s="427"/>
      <c r="G27" s="427"/>
      <c r="H27" s="427"/>
    </row>
    <row r="28" spans="2:8" ht="21.75">
      <c r="B28" s="427"/>
      <c r="C28" s="427"/>
      <c r="D28" s="427"/>
      <c r="E28" s="427"/>
      <c r="F28" s="427"/>
      <c r="G28" s="427"/>
      <c r="H28" s="427"/>
    </row>
    <row r="29" spans="2:8" ht="21.75">
      <c r="B29" s="427"/>
      <c r="C29" s="427"/>
      <c r="D29" s="427"/>
      <c r="E29" s="427"/>
      <c r="F29" s="427"/>
      <c r="G29" s="427"/>
      <c r="H29" s="427"/>
    </row>
    <row r="30" spans="2:8" ht="21.75">
      <c r="B30" s="427"/>
      <c r="C30" s="427"/>
      <c r="D30" s="427"/>
      <c r="E30" s="427"/>
      <c r="F30" s="427"/>
      <c r="G30" s="427"/>
      <c r="H30" s="427"/>
    </row>
    <row r="31" spans="2:8" ht="21.75">
      <c r="B31" s="381" t="s">
        <v>62</v>
      </c>
      <c r="C31" s="381"/>
      <c r="D31" s="381"/>
      <c r="E31" s="381"/>
      <c r="F31" s="381"/>
      <c r="G31" s="381"/>
      <c r="H31" s="381"/>
    </row>
  </sheetData>
  <sheetProtection/>
  <mergeCells count="12">
    <mergeCell ref="B31:H31"/>
    <mergeCell ref="B7:C7"/>
    <mergeCell ref="B8:C8"/>
    <mergeCell ref="B9:C9"/>
    <mergeCell ref="B10:C10"/>
    <mergeCell ref="B11:C11"/>
    <mergeCell ref="B12:C12"/>
    <mergeCell ref="D1:F1"/>
    <mergeCell ref="B16:H21"/>
    <mergeCell ref="B22:H22"/>
    <mergeCell ref="B25:H3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36</v>
      </c>
      <c r="B1" s="53">
        <v>9.1</v>
      </c>
      <c r="C1" s="85" t="s">
        <v>0</v>
      </c>
      <c r="D1" s="107" t="s">
        <v>33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559" t="s">
        <v>70</v>
      </c>
      <c r="G5" s="560"/>
      <c r="H5" s="560"/>
      <c r="I5" s="560"/>
      <c r="J5" s="560"/>
      <c r="K5" s="56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84" t="s">
        <v>24</v>
      </c>
      <c r="C7" s="384"/>
      <c r="D7" s="35" t="s">
        <v>25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84">
        <v>1</v>
      </c>
      <c r="C8" s="384"/>
      <c r="D8" s="60" t="s">
        <v>75</v>
      </c>
      <c r="E8" s="52"/>
      <c r="F8" s="6" t="s">
        <v>26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84">
        <v>2</v>
      </c>
      <c r="C9" s="384"/>
      <c r="D9" s="43" t="s">
        <v>27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84">
        <v>3</v>
      </c>
      <c r="C10" s="384"/>
      <c r="D10" s="60" t="s">
        <v>76</v>
      </c>
      <c r="E10" s="52"/>
      <c r="F10" s="6" t="s">
        <v>26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4">
        <v>4</v>
      </c>
      <c r="C11" s="384"/>
      <c r="D11" s="43" t="s">
        <v>27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84">
        <v>5</v>
      </c>
      <c r="C12" s="384"/>
      <c r="D12" s="60" t="s">
        <v>77</v>
      </c>
      <c r="E12" s="52"/>
      <c r="F12" s="6" t="s">
        <v>26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73</v>
      </c>
      <c r="C14" s="73" t="s">
        <v>0</v>
      </c>
      <c r="D14" s="72" t="s">
        <v>74</v>
      </c>
    </row>
    <row r="16" spans="2:4" ht="24" customHeight="1">
      <c r="B16" s="428" t="s">
        <v>68</v>
      </c>
      <c r="C16" s="428"/>
      <c r="D16" s="428"/>
    </row>
    <row r="17" spans="2:14" ht="24" customHeight="1">
      <c r="B17" s="383"/>
      <c r="C17" s="383"/>
      <c r="D17" s="383"/>
      <c r="E17" s="383"/>
      <c r="F17" s="383"/>
      <c r="G17" s="383"/>
      <c r="H17" s="383"/>
      <c r="I17" s="383"/>
      <c r="J17" s="76"/>
      <c r="K17" s="76"/>
      <c r="L17" s="76"/>
      <c r="M17" s="76"/>
      <c r="N17" s="69"/>
    </row>
    <row r="18" spans="2:14" ht="24" customHeight="1">
      <c r="B18" s="383"/>
      <c r="C18" s="383"/>
      <c r="D18" s="383"/>
      <c r="E18" s="383"/>
      <c r="F18" s="383"/>
      <c r="G18" s="383"/>
      <c r="H18" s="383"/>
      <c r="I18" s="383"/>
      <c r="J18" s="76"/>
      <c r="K18" s="76"/>
      <c r="L18" s="76"/>
      <c r="M18" s="76"/>
      <c r="N18" s="69"/>
    </row>
    <row r="19" spans="2:14" ht="24" customHeight="1">
      <c r="B19" s="383"/>
      <c r="C19" s="383"/>
      <c r="D19" s="383"/>
      <c r="E19" s="383"/>
      <c r="F19" s="383"/>
      <c r="G19" s="383"/>
      <c r="H19" s="383"/>
      <c r="I19" s="383"/>
      <c r="J19" s="76"/>
      <c r="K19" s="76"/>
      <c r="L19" s="76"/>
      <c r="M19" s="76"/>
      <c r="N19" s="69"/>
    </row>
    <row r="20" spans="2:14" ht="24" customHeight="1">
      <c r="B20" s="383"/>
      <c r="C20" s="383"/>
      <c r="D20" s="383"/>
      <c r="E20" s="383"/>
      <c r="F20" s="383"/>
      <c r="G20" s="383"/>
      <c r="H20" s="383"/>
      <c r="I20" s="383"/>
      <c r="J20" s="76"/>
      <c r="K20" s="76"/>
      <c r="L20" s="76"/>
      <c r="M20" s="76"/>
      <c r="N20" s="69"/>
    </row>
    <row r="21" spans="2:14" ht="24" customHeight="1">
      <c r="B21" s="383"/>
      <c r="C21" s="383"/>
      <c r="D21" s="383"/>
      <c r="E21" s="383"/>
      <c r="F21" s="383"/>
      <c r="G21" s="383"/>
      <c r="H21" s="383"/>
      <c r="I21" s="383"/>
      <c r="J21" s="76"/>
      <c r="K21" s="76"/>
      <c r="L21" s="76"/>
      <c r="M21" s="76"/>
      <c r="N21" s="69"/>
    </row>
    <row r="22" spans="2:14" ht="24" customHeight="1">
      <c r="B22" s="383"/>
      <c r="C22" s="383"/>
      <c r="D22" s="383"/>
      <c r="E22" s="383"/>
      <c r="F22" s="383"/>
      <c r="G22" s="383"/>
      <c r="H22" s="383"/>
      <c r="I22" s="383"/>
      <c r="J22" s="76"/>
      <c r="K22" s="76"/>
      <c r="L22" s="76"/>
      <c r="M22" s="76"/>
      <c r="N22" s="69"/>
    </row>
    <row r="23" spans="2:14" ht="24" customHeight="1">
      <c r="B23" s="71" t="s">
        <v>62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428" t="s">
        <v>72</v>
      </c>
      <c r="C25" s="428"/>
      <c r="D25" s="42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557"/>
      <c r="C26" s="557"/>
      <c r="D26" s="557"/>
      <c r="E26" s="557"/>
      <c r="F26" s="557"/>
      <c r="G26" s="557"/>
      <c r="H26" s="557"/>
      <c r="I26" s="557"/>
      <c r="J26" s="75"/>
      <c r="K26" s="75"/>
      <c r="L26" s="75"/>
      <c r="M26" s="75"/>
      <c r="N26" s="75"/>
      <c r="O26" s="75"/>
    </row>
    <row r="27" spans="2:15" s="9" customFormat="1" ht="24" customHeight="1">
      <c r="B27" s="557"/>
      <c r="C27" s="557"/>
      <c r="D27" s="557"/>
      <c r="E27" s="557"/>
      <c r="F27" s="557"/>
      <c r="G27" s="557"/>
      <c r="H27" s="557"/>
      <c r="I27" s="557"/>
      <c r="J27" s="75"/>
      <c r="K27" s="75"/>
      <c r="L27" s="75"/>
      <c r="M27" s="75"/>
      <c r="N27" s="75"/>
      <c r="O27" s="75"/>
    </row>
    <row r="28" spans="2:15" s="9" customFormat="1" ht="24" customHeight="1">
      <c r="B28" s="557"/>
      <c r="C28" s="557"/>
      <c r="D28" s="557"/>
      <c r="E28" s="557"/>
      <c r="F28" s="557"/>
      <c r="G28" s="557"/>
      <c r="H28" s="557"/>
      <c r="I28" s="557"/>
      <c r="J28" s="75"/>
      <c r="K28" s="75"/>
      <c r="L28" s="75"/>
      <c r="M28" s="75"/>
      <c r="N28" s="75"/>
      <c r="O28" s="75"/>
    </row>
    <row r="29" spans="2:15" s="9" customFormat="1" ht="24" customHeight="1">
      <c r="B29" s="557"/>
      <c r="C29" s="557"/>
      <c r="D29" s="557"/>
      <c r="E29" s="557"/>
      <c r="F29" s="557"/>
      <c r="G29" s="557"/>
      <c r="H29" s="557"/>
      <c r="I29" s="557"/>
      <c r="J29" s="75"/>
      <c r="K29" s="75"/>
      <c r="L29" s="75"/>
      <c r="M29" s="75"/>
      <c r="N29" s="75"/>
      <c r="O29" s="75"/>
    </row>
    <row r="30" spans="2:15" s="9" customFormat="1" ht="24" customHeight="1">
      <c r="B30" s="557"/>
      <c r="C30" s="557"/>
      <c r="D30" s="557"/>
      <c r="E30" s="557"/>
      <c r="F30" s="557"/>
      <c r="G30" s="557"/>
      <c r="H30" s="557"/>
      <c r="I30" s="557"/>
      <c r="J30" s="75"/>
      <c r="K30" s="75"/>
      <c r="L30" s="75"/>
      <c r="M30" s="75"/>
      <c r="N30" s="75"/>
      <c r="O30" s="75"/>
    </row>
    <row r="31" spans="2:15" s="9" customFormat="1" ht="24" customHeight="1">
      <c r="B31" s="557"/>
      <c r="C31" s="557"/>
      <c r="D31" s="557"/>
      <c r="E31" s="557"/>
      <c r="F31" s="557"/>
      <c r="G31" s="557"/>
      <c r="H31" s="557"/>
      <c r="I31" s="557"/>
      <c r="J31" s="75"/>
      <c r="K31" s="75"/>
      <c r="L31" s="75"/>
      <c r="M31" s="75"/>
      <c r="N31" s="75"/>
      <c r="O31" s="75"/>
    </row>
    <row r="32" spans="2:15" s="9" customFormat="1" ht="24" customHeight="1">
      <c r="B32" s="558" t="s">
        <v>62</v>
      </c>
      <c r="C32" s="558"/>
      <c r="D32" s="558"/>
      <c r="E32" s="558"/>
      <c r="F32" s="558"/>
      <c r="G32" s="558"/>
      <c r="H32" s="558"/>
      <c r="I32" s="558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7:C7"/>
    <mergeCell ref="B8:C8"/>
    <mergeCell ref="B9:C9"/>
    <mergeCell ref="B10:C10"/>
    <mergeCell ref="B11:C11"/>
    <mergeCell ref="F5:K5"/>
    <mergeCell ref="B12:C12"/>
    <mergeCell ref="B16:D16"/>
    <mergeCell ref="B25:D25"/>
    <mergeCell ref="B17:I22"/>
    <mergeCell ref="B26:I31"/>
    <mergeCell ref="B32:I32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J100"/>
  <sheetViews>
    <sheetView tabSelected="1" zoomScaleSheetLayoutView="110" workbookViewId="0" topLeftCell="A1">
      <selection activeCell="B19" sqref="B19:D19"/>
    </sheetView>
  </sheetViews>
  <sheetFormatPr defaultColWidth="9.140625" defaultRowHeight="15"/>
  <cols>
    <col min="1" max="1" width="5.57421875" style="289" customWidth="1"/>
    <col min="2" max="2" width="47.28125" style="269" customWidth="1"/>
    <col min="3" max="3" width="6.421875" style="128" customWidth="1"/>
    <col min="4" max="5" width="6.7109375" style="128" customWidth="1"/>
    <col min="6" max="10" width="5.140625" style="129" customWidth="1"/>
    <col min="11" max="11" width="8.8515625" style="129" customWidth="1"/>
    <col min="12" max="12" width="9.140625" style="276" customWidth="1"/>
    <col min="13" max="13" width="3.7109375" style="276" customWidth="1"/>
    <col min="14" max="14" width="9.57421875" style="276" customWidth="1"/>
    <col min="15" max="16384" width="9.00390625" style="127" customWidth="1"/>
  </cols>
  <sheetData>
    <row r="1" spans="1:14" ht="20.25">
      <c r="A1" s="288"/>
      <c r="B1" s="268"/>
      <c r="C1" s="387" t="s">
        <v>55</v>
      </c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</row>
    <row r="2" spans="1:14" ht="20.25">
      <c r="A2" s="288"/>
      <c r="B2" s="268"/>
      <c r="C2" s="387" t="s">
        <v>168</v>
      </c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</row>
    <row r="3" ht="15.75" customHeight="1" thickBot="1">
      <c r="N3" s="277"/>
    </row>
    <row r="4" spans="1:14" ht="24" customHeight="1" thickTop="1">
      <c r="A4" s="393" t="s">
        <v>181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5"/>
    </row>
    <row r="5" spans="1:14" ht="24" customHeight="1">
      <c r="A5" s="396" t="s">
        <v>180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8"/>
    </row>
    <row r="6" spans="1:14" ht="24" customHeight="1" thickBot="1">
      <c r="A6" s="402" t="s">
        <v>161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4"/>
    </row>
    <row r="7" spans="1:14" ht="18" customHeight="1" thickTop="1">
      <c r="A7" s="290"/>
      <c r="B7" s="410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</row>
    <row r="8" spans="1:14" s="132" customFormat="1" ht="20.25">
      <c r="A8" s="405" t="s">
        <v>44</v>
      </c>
      <c r="B8" s="405"/>
      <c r="C8" s="411" t="s">
        <v>140</v>
      </c>
      <c r="D8" s="399" t="s">
        <v>43</v>
      </c>
      <c r="E8" s="399" t="s">
        <v>160</v>
      </c>
      <c r="F8" s="117" t="s">
        <v>6</v>
      </c>
      <c r="G8" s="131"/>
      <c r="H8" s="131"/>
      <c r="I8" s="131"/>
      <c r="J8" s="131"/>
      <c r="K8" s="390" t="s">
        <v>2</v>
      </c>
      <c r="L8" s="391"/>
      <c r="M8" s="391"/>
      <c r="N8" s="392"/>
    </row>
    <row r="9" spans="1:14" s="132" customFormat="1" ht="17.25" customHeight="1">
      <c r="A9" s="405"/>
      <c r="B9" s="405"/>
      <c r="C9" s="412"/>
      <c r="D9" s="414"/>
      <c r="E9" s="400"/>
      <c r="F9" s="385">
        <v>1</v>
      </c>
      <c r="G9" s="385">
        <v>2</v>
      </c>
      <c r="H9" s="385">
        <v>3</v>
      </c>
      <c r="I9" s="385">
        <v>4</v>
      </c>
      <c r="J9" s="385">
        <v>5</v>
      </c>
      <c r="K9" s="278" t="s">
        <v>45</v>
      </c>
      <c r="L9" s="279" t="s">
        <v>123</v>
      </c>
      <c r="M9" s="388" t="s">
        <v>164</v>
      </c>
      <c r="N9" s="280" t="s">
        <v>46</v>
      </c>
    </row>
    <row r="10" spans="1:14" s="132" customFormat="1" ht="21.75" customHeight="1">
      <c r="A10" s="405"/>
      <c r="B10" s="405"/>
      <c r="C10" s="413"/>
      <c r="D10" s="415"/>
      <c r="E10" s="401"/>
      <c r="F10" s="386"/>
      <c r="G10" s="386"/>
      <c r="H10" s="386"/>
      <c r="I10" s="386"/>
      <c r="J10" s="386"/>
      <c r="K10" s="281" t="s">
        <v>47</v>
      </c>
      <c r="L10" s="282" t="s">
        <v>48</v>
      </c>
      <c r="M10" s="389"/>
      <c r="N10" s="283" t="s">
        <v>49</v>
      </c>
    </row>
    <row r="11" spans="1:14" s="139" customFormat="1" ht="24.75" customHeight="1">
      <c r="A11" s="416" t="s">
        <v>122</v>
      </c>
      <c r="B11" s="417"/>
      <c r="C11" s="134"/>
      <c r="D11" s="135">
        <f>SUM(D12:D13)</f>
        <v>7</v>
      </c>
      <c r="E11" s="299">
        <f>SUM(E12:E13)</f>
        <v>70</v>
      </c>
      <c r="F11" s="136"/>
      <c r="G11" s="136"/>
      <c r="H11" s="136"/>
      <c r="I11" s="136"/>
      <c r="J11" s="136"/>
      <c r="K11" s="136"/>
      <c r="L11" s="137" t="e">
        <f>SUM(N12:N13)*E16/E11</f>
        <v>#DIV/0!</v>
      </c>
      <c r="M11" s="361" t="e">
        <f>L11</f>
        <v>#DIV/0!</v>
      </c>
      <c r="N11" s="138"/>
    </row>
    <row r="12" spans="1:14" s="133" customFormat="1" ht="66" customHeight="1">
      <c r="A12" s="291">
        <v>3.8</v>
      </c>
      <c r="B12" s="271" t="s">
        <v>167</v>
      </c>
      <c r="C12" s="142" t="s">
        <v>51</v>
      </c>
      <c r="D12" s="143">
        <v>4</v>
      </c>
      <c r="E12" s="145">
        <f>D12*100/D16</f>
        <v>40</v>
      </c>
      <c r="F12" s="148">
        <v>1</v>
      </c>
      <c r="G12" s="148">
        <v>2</v>
      </c>
      <c r="H12" s="148">
        <v>3</v>
      </c>
      <c r="I12" s="148">
        <v>4</v>
      </c>
      <c r="J12" s="148">
        <v>5</v>
      </c>
      <c r="K12" s="145" t="e">
        <f>'3.8'!D4</f>
        <v>#DIV/0!</v>
      </c>
      <c r="L12" s="146" t="e">
        <f>'3.8'!D6</f>
        <v>#DIV/0!</v>
      </c>
      <c r="M12" s="361" t="e">
        <f>L12</f>
        <v>#DIV/0!</v>
      </c>
      <c r="N12" s="147" t="e">
        <f>E12*L12/E16</f>
        <v>#DIV/0!</v>
      </c>
    </row>
    <row r="13" spans="1:14" s="154" customFormat="1" ht="42" customHeight="1">
      <c r="A13" s="292">
        <v>3.1</v>
      </c>
      <c r="B13" s="272" t="s">
        <v>174</v>
      </c>
      <c r="C13" s="149" t="s">
        <v>51</v>
      </c>
      <c r="D13" s="150">
        <v>3</v>
      </c>
      <c r="E13" s="151">
        <f>D13*100/D16</f>
        <v>30</v>
      </c>
      <c r="F13" s="144">
        <v>40</v>
      </c>
      <c r="G13" s="144">
        <v>50</v>
      </c>
      <c r="H13" s="144">
        <v>60</v>
      </c>
      <c r="I13" s="144">
        <v>70</v>
      </c>
      <c r="J13" s="144">
        <v>80</v>
      </c>
      <c r="K13" s="151" t="e">
        <f>'3.10'!D4</f>
        <v>#DIV/0!</v>
      </c>
      <c r="L13" s="152" t="e">
        <f>'3.10'!D6</f>
        <v>#DIV/0!</v>
      </c>
      <c r="M13" s="361" t="e">
        <f>L13</f>
        <v>#DIV/0!</v>
      </c>
      <c r="N13" s="153" t="e">
        <f>E13*L13/E16</f>
        <v>#DIV/0!</v>
      </c>
    </row>
    <row r="14" spans="1:14" s="132" customFormat="1" ht="24.75" customHeight="1">
      <c r="A14" s="408" t="s">
        <v>152</v>
      </c>
      <c r="B14" s="409"/>
      <c r="C14" s="155"/>
      <c r="D14" s="135">
        <f>SUM(D15:D15)</f>
        <v>3</v>
      </c>
      <c r="E14" s="299">
        <f>SUM(E15)</f>
        <v>30</v>
      </c>
      <c r="F14" s="136"/>
      <c r="G14" s="136"/>
      <c r="H14" s="136"/>
      <c r="I14" s="136"/>
      <c r="J14" s="136"/>
      <c r="K14" s="156"/>
      <c r="L14" s="137">
        <f>SUM(N15:N15)*E16/E14</f>
        <v>1</v>
      </c>
      <c r="M14" s="361">
        <f>L14</f>
        <v>1</v>
      </c>
      <c r="N14" s="138"/>
    </row>
    <row r="15" spans="1:14" s="141" customFormat="1" ht="50.25" customHeight="1">
      <c r="A15" s="291">
        <v>4.2</v>
      </c>
      <c r="B15" s="270" t="s">
        <v>173</v>
      </c>
      <c r="C15" s="142" t="s">
        <v>50</v>
      </c>
      <c r="D15" s="143">
        <v>3</v>
      </c>
      <c r="E15" s="145">
        <f>D15*100/D16</f>
        <v>30</v>
      </c>
      <c r="F15" s="157">
        <v>1</v>
      </c>
      <c r="G15" s="157" t="s">
        <v>165</v>
      </c>
      <c r="H15" s="157">
        <v>2</v>
      </c>
      <c r="I15" s="157" t="s">
        <v>165</v>
      </c>
      <c r="J15" s="157">
        <v>3</v>
      </c>
      <c r="K15" s="145">
        <f>'4.2 (ระดับหน่วยงาน)'!D4</f>
        <v>0</v>
      </c>
      <c r="L15" s="146">
        <f>'4.2 (ระดับหน่วยงาน)'!D6</f>
        <v>1</v>
      </c>
      <c r="M15" s="361">
        <f>L15</f>
        <v>1</v>
      </c>
      <c r="N15" s="140">
        <f>E15*L15/E16</f>
        <v>0.3</v>
      </c>
    </row>
    <row r="16" spans="1:14" s="164" customFormat="1" ht="24" customHeight="1">
      <c r="A16" s="293"/>
      <c r="B16" s="273"/>
      <c r="C16" s="158" t="s">
        <v>52</v>
      </c>
      <c r="D16" s="159">
        <f>SUM(D11+D14)</f>
        <v>10</v>
      </c>
      <c r="E16" s="159">
        <f>E14+E11</f>
        <v>100</v>
      </c>
      <c r="F16" s="160"/>
      <c r="G16" s="160"/>
      <c r="H16" s="160"/>
      <c r="I16" s="161"/>
      <c r="J16" s="161"/>
      <c r="K16" s="162"/>
      <c r="L16" s="406" t="s">
        <v>53</v>
      </c>
      <c r="M16" s="407"/>
      <c r="N16" s="163" t="e">
        <f>SUM(N12:N15)</f>
        <v>#DIV/0!</v>
      </c>
    </row>
    <row r="17" spans="1:14" s="349" customFormat="1" ht="24" customHeight="1">
      <c r="A17" s="344"/>
      <c r="B17" s="345" t="s">
        <v>159</v>
      </c>
      <c r="C17" s="346"/>
      <c r="D17" s="346"/>
      <c r="E17" s="346"/>
      <c r="F17" s="347"/>
      <c r="G17" s="347"/>
      <c r="H17" s="347"/>
      <c r="I17" s="295"/>
      <c r="J17" s="295"/>
      <c r="K17" s="296"/>
      <c r="L17" s="297"/>
      <c r="M17" s="298"/>
      <c r="N17" s="348"/>
    </row>
    <row r="18" spans="1:14" s="349" customFormat="1" ht="24" customHeight="1">
      <c r="A18" s="344"/>
      <c r="B18" s="350" t="s">
        <v>141</v>
      </c>
      <c r="C18" s="351"/>
      <c r="D18" s="351"/>
      <c r="E18" s="351"/>
      <c r="F18" s="347"/>
      <c r="G18" s="347"/>
      <c r="H18" s="347"/>
      <c r="I18" s="347"/>
      <c r="J18" s="347"/>
      <c r="K18" s="347"/>
      <c r="L18" s="352"/>
      <c r="M18" s="353"/>
      <c r="N18" s="348"/>
    </row>
    <row r="19" spans="1:14" s="349" customFormat="1" ht="24" customHeight="1">
      <c r="A19" s="344"/>
      <c r="B19" s="561" t="s">
        <v>182</v>
      </c>
      <c r="C19" s="354" t="s">
        <v>183</v>
      </c>
      <c r="D19" s="355"/>
      <c r="E19" s="355"/>
      <c r="F19" s="356"/>
      <c r="G19" s="357"/>
      <c r="H19" s="347"/>
      <c r="I19" s="347"/>
      <c r="J19" s="347"/>
      <c r="K19" s="347"/>
      <c r="L19" s="352"/>
      <c r="M19" s="353"/>
      <c r="N19" s="348"/>
    </row>
    <row r="20" spans="1:14" s="349" customFormat="1" ht="24" customHeight="1">
      <c r="A20" s="344"/>
      <c r="B20" s="562" t="s">
        <v>184</v>
      </c>
      <c r="C20" s="354" t="s">
        <v>142</v>
      </c>
      <c r="D20" s="355"/>
      <c r="E20" s="355"/>
      <c r="F20" s="356"/>
      <c r="G20" s="357"/>
      <c r="H20" s="347"/>
      <c r="I20" s="347"/>
      <c r="J20" s="347"/>
      <c r="K20" s="347"/>
      <c r="L20" s="352"/>
      <c r="M20" s="353"/>
      <c r="N20" s="348"/>
    </row>
    <row r="21" spans="1:14" s="349" customFormat="1" ht="24" customHeight="1">
      <c r="A21" s="344"/>
      <c r="B21" s="563" t="s">
        <v>185</v>
      </c>
      <c r="C21" s="358" t="s">
        <v>143</v>
      </c>
      <c r="D21" s="356"/>
      <c r="E21" s="356"/>
      <c r="F21" s="356"/>
      <c r="G21" s="356"/>
      <c r="H21" s="347"/>
      <c r="I21" s="347"/>
      <c r="J21" s="347"/>
      <c r="K21" s="347"/>
      <c r="L21" s="352"/>
      <c r="M21" s="353"/>
      <c r="N21" s="348"/>
    </row>
    <row r="22" spans="1:14" s="360" customFormat="1" ht="24" customHeight="1">
      <c r="A22" s="344"/>
      <c r="B22" s="564" t="s">
        <v>186</v>
      </c>
      <c r="C22" s="359" t="s">
        <v>144</v>
      </c>
      <c r="D22" s="357"/>
      <c r="E22" s="357"/>
      <c r="F22" s="357"/>
      <c r="G22" s="357"/>
      <c r="H22" s="347"/>
      <c r="I22" s="347"/>
      <c r="J22" s="347"/>
      <c r="K22" s="347"/>
      <c r="L22" s="352"/>
      <c r="M22" s="353"/>
      <c r="N22" s="348"/>
    </row>
    <row r="23" spans="1:14" s="360" customFormat="1" ht="24" customHeight="1">
      <c r="A23" s="344"/>
      <c r="B23" s="565" t="s">
        <v>187</v>
      </c>
      <c r="C23" s="359" t="s">
        <v>146</v>
      </c>
      <c r="D23" s="357"/>
      <c r="E23" s="357"/>
      <c r="F23" s="347"/>
      <c r="G23" s="347"/>
      <c r="H23" s="347"/>
      <c r="I23" s="347"/>
      <c r="J23" s="347"/>
      <c r="K23" s="347"/>
      <c r="L23" s="352"/>
      <c r="M23" s="353"/>
      <c r="N23" s="348"/>
    </row>
    <row r="24" spans="1:14" s="360" customFormat="1" ht="24" customHeight="1">
      <c r="A24" s="344"/>
      <c r="B24" s="566" t="s">
        <v>188</v>
      </c>
      <c r="C24" s="359" t="s">
        <v>145</v>
      </c>
      <c r="D24" s="357"/>
      <c r="E24" s="357"/>
      <c r="F24" s="347"/>
      <c r="G24" s="347"/>
      <c r="H24" s="347"/>
      <c r="I24" s="347"/>
      <c r="J24" s="347"/>
      <c r="K24" s="347"/>
      <c r="L24" s="352"/>
      <c r="M24" s="353"/>
      <c r="N24" s="348"/>
    </row>
    <row r="25" spans="1:14" s="133" customFormat="1" ht="20.25">
      <c r="A25" s="294"/>
      <c r="B25" s="274"/>
      <c r="C25" s="166"/>
      <c r="D25" s="166"/>
      <c r="E25" s="166"/>
      <c r="F25" s="165"/>
      <c r="G25" s="165"/>
      <c r="H25" s="165"/>
      <c r="I25" s="165"/>
      <c r="J25" s="165"/>
      <c r="K25" s="165"/>
      <c r="L25" s="284"/>
      <c r="M25" s="285"/>
      <c r="N25" s="284"/>
    </row>
    <row r="26" spans="1:14" s="133" customFormat="1" ht="20.25">
      <c r="A26" s="294"/>
      <c r="B26" s="274"/>
      <c r="C26" s="166"/>
      <c r="D26" s="166"/>
      <c r="E26" s="166"/>
      <c r="F26" s="165"/>
      <c r="G26" s="165"/>
      <c r="H26" s="165"/>
      <c r="I26" s="165"/>
      <c r="J26" s="165"/>
      <c r="K26" s="165"/>
      <c r="L26" s="284"/>
      <c r="M26" s="285"/>
      <c r="N26" s="284"/>
    </row>
    <row r="27" spans="2:14" ht="20.25">
      <c r="B27" s="275"/>
      <c r="C27" s="167"/>
      <c r="D27" s="167"/>
      <c r="E27" s="167"/>
      <c r="F27" s="168"/>
      <c r="G27" s="168"/>
      <c r="H27" s="168"/>
      <c r="I27" s="168"/>
      <c r="J27" s="168"/>
      <c r="K27" s="168"/>
      <c r="L27" s="285"/>
      <c r="M27" s="285"/>
      <c r="N27" s="285"/>
    </row>
    <row r="28" spans="3:14" ht="20.25">
      <c r="C28" s="169"/>
      <c r="D28" s="169"/>
      <c r="E28" s="169"/>
      <c r="F28" s="170"/>
      <c r="G28" s="170"/>
      <c r="H28" s="170"/>
      <c r="I28" s="170"/>
      <c r="J28" s="170"/>
      <c r="K28" s="170"/>
      <c r="L28" s="286"/>
      <c r="M28" s="286"/>
      <c r="N28" s="286"/>
    </row>
    <row r="29" spans="3:14" ht="20.25">
      <c r="C29" s="169"/>
      <c r="D29" s="169"/>
      <c r="E29" s="169"/>
      <c r="F29" s="170"/>
      <c r="G29" s="170"/>
      <c r="H29" s="170"/>
      <c r="I29" s="170"/>
      <c r="J29" s="170"/>
      <c r="K29" s="170"/>
      <c r="L29" s="286"/>
      <c r="M29" s="286"/>
      <c r="N29" s="286"/>
    </row>
    <row r="30" spans="3:14" ht="20.25">
      <c r="C30" s="169"/>
      <c r="D30" s="169"/>
      <c r="E30" s="169"/>
      <c r="F30" s="170"/>
      <c r="G30" s="170"/>
      <c r="H30" s="170"/>
      <c r="I30" s="170"/>
      <c r="J30" s="170"/>
      <c r="K30" s="170"/>
      <c r="L30" s="286"/>
      <c r="M30" s="286"/>
      <c r="N30" s="286"/>
    </row>
    <row r="31" spans="3:14" ht="20.25">
      <c r="C31" s="169"/>
      <c r="D31" s="169"/>
      <c r="E31" s="169"/>
      <c r="F31" s="170"/>
      <c r="G31" s="170"/>
      <c r="H31" s="170"/>
      <c r="I31" s="170"/>
      <c r="J31" s="170"/>
      <c r="K31" s="170"/>
      <c r="L31" s="286"/>
      <c r="M31" s="286"/>
      <c r="N31" s="286"/>
    </row>
    <row r="32" spans="3:14" ht="20.25">
      <c r="C32" s="169"/>
      <c r="D32" s="169"/>
      <c r="E32" s="169"/>
      <c r="F32" s="170"/>
      <c r="G32" s="170"/>
      <c r="H32" s="170"/>
      <c r="I32" s="170"/>
      <c r="J32" s="170"/>
      <c r="K32" s="170"/>
      <c r="L32" s="286"/>
      <c r="M32" s="286"/>
      <c r="N32" s="286"/>
    </row>
    <row r="33" spans="3:14" ht="20.25">
      <c r="C33" s="169"/>
      <c r="D33" s="169"/>
      <c r="E33" s="169"/>
      <c r="F33" s="170"/>
      <c r="G33" s="170"/>
      <c r="H33" s="170"/>
      <c r="I33" s="170"/>
      <c r="J33" s="170"/>
      <c r="K33" s="170"/>
      <c r="L33" s="286"/>
      <c r="M33" s="286"/>
      <c r="N33" s="286"/>
    </row>
    <row r="34" spans="3:14" ht="20.25">
      <c r="C34" s="169"/>
      <c r="D34" s="169"/>
      <c r="E34" s="169"/>
      <c r="F34" s="170"/>
      <c r="G34" s="170"/>
      <c r="H34" s="170"/>
      <c r="I34" s="170"/>
      <c r="J34" s="170"/>
      <c r="K34" s="170"/>
      <c r="L34" s="286"/>
      <c r="M34" s="286"/>
      <c r="N34" s="286"/>
    </row>
    <row r="35" spans="3:14" ht="20.25">
      <c r="C35" s="169"/>
      <c r="D35" s="169"/>
      <c r="E35" s="169"/>
      <c r="F35" s="170"/>
      <c r="G35" s="170"/>
      <c r="H35" s="170"/>
      <c r="I35" s="170"/>
      <c r="J35" s="170"/>
      <c r="K35" s="170"/>
      <c r="L35" s="286"/>
      <c r="M35" s="286"/>
      <c r="N35" s="286"/>
    </row>
    <row r="36" spans="1:218" s="130" customFormat="1" ht="20.25">
      <c r="A36" s="289"/>
      <c r="B36" s="269"/>
      <c r="C36" s="169"/>
      <c r="D36" s="169"/>
      <c r="E36" s="169"/>
      <c r="F36" s="170"/>
      <c r="G36" s="170"/>
      <c r="H36" s="170"/>
      <c r="I36" s="170"/>
      <c r="J36" s="170"/>
      <c r="K36" s="287"/>
      <c r="L36" s="286"/>
      <c r="M36" s="286"/>
      <c r="N36" s="286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</row>
    <row r="37" spans="1:218" s="130" customFormat="1" ht="20.25">
      <c r="A37" s="289"/>
      <c r="B37" s="269"/>
      <c r="C37" s="169"/>
      <c r="D37" s="169"/>
      <c r="E37" s="169"/>
      <c r="F37" s="170"/>
      <c r="G37" s="170"/>
      <c r="H37" s="170"/>
      <c r="I37" s="170"/>
      <c r="J37" s="170"/>
      <c r="K37" s="287"/>
      <c r="L37" s="286"/>
      <c r="M37" s="286"/>
      <c r="N37" s="286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</row>
    <row r="38" spans="3:14" ht="20.25">
      <c r="C38" s="169"/>
      <c r="D38" s="169"/>
      <c r="E38" s="169"/>
      <c r="F38" s="170"/>
      <c r="G38" s="170"/>
      <c r="H38" s="170"/>
      <c r="I38" s="170"/>
      <c r="J38" s="170"/>
      <c r="K38" s="170"/>
      <c r="L38" s="286"/>
      <c r="M38" s="286"/>
      <c r="N38" s="286"/>
    </row>
    <row r="39" spans="3:14" ht="20.25">
      <c r="C39" s="169"/>
      <c r="D39" s="169"/>
      <c r="E39" s="169"/>
      <c r="F39" s="170"/>
      <c r="G39" s="170"/>
      <c r="H39" s="170"/>
      <c r="I39" s="170"/>
      <c r="J39" s="170"/>
      <c r="K39" s="170"/>
      <c r="L39" s="286"/>
      <c r="M39" s="286"/>
      <c r="N39" s="286"/>
    </row>
    <row r="40" spans="3:14" ht="20.25">
      <c r="C40" s="169"/>
      <c r="D40" s="169"/>
      <c r="E40" s="169"/>
      <c r="F40" s="170"/>
      <c r="G40" s="170"/>
      <c r="H40" s="170"/>
      <c r="I40" s="170"/>
      <c r="J40" s="170"/>
      <c r="K40" s="170"/>
      <c r="L40" s="286"/>
      <c r="M40" s="286"/>
      <c r="N40" s="286"/>
    </row>
    <row r="41" spans="3:14" ht="20.25">
      <c r="C41" s="169"/>
      <c r="D41" s="169"/>
      <c r="E41" s="169"/>
      <c r="F41" s="170"/>
      <c r="G41" s="170"/>
      <c r="H41" s="170"/>
      <c r="I41" s="170"/>
      <c r="J41" s="170"/>
      <c r="K41" s="170"/>
      <c r="L41" s="286"/>
      <c r="M41" s="286"/>
      <c r="N41" s="286"/>
    </row>
    <row r="42" spans="3:14" ht="20.25">
      <c r="C42" s="169"/>
      <c r="D42" s="169"/>
      <c r="E42" s="169"/>
      <c r="F42" s="170"/>
      <c r="G42" s="170"/>
      <c r="H42" s="170"/>
      <c r="I42" s="170"/>
      <c r="J42" s="170"/>
      <c r="K42" s="170"/>
      <c r="L42" s="286"/>
      <c r="M42" s="286"/>
      <c r="N42" s="286"/>
    </row>
    <row r="43" spans="3:14" ht="20.25">
      <c r="C43" s="169"/>
      <c r="D43" s="169"/>
      <c r="E43" s="169"/>
      <c r="F43" s="170"/>
      <c r="G43" s="170"/>
      <c r="H43" s="170"/>
      <c r="I43" s="170"/>
      <c r="J43" s="170"/>
      <c r="K43" s="170"/>
      <c r="L43" s="286"/>
      <c r="M43" s="286"/>
      <c r="N43" s="286"/>
    </row>
    <row r="44" spans="3:14" ht="20.25">
      <c r="C44" s="169"/>
      <c r="D44" s="169"/>
      <c r="E44" s="169"/>
      <c r="F44" s="170"/>
      <c r="G44" s="170"/>
      <c r="H44" s="170"/>
      <c r="I44" s="170"/>
      <c r="J44" s="170"/>
      <c r="K44" s="170"/>
      <c r="L44" s="286"/>
      <c r="M44" s="286"/>
      <c r="N44" s="286"/>
    </row>
    <row r="45" spans="3:14" ht="20.25">
      <c r="C45" s="169"/>
      <c r="D45" s="169"/>
      <c r="E45" s="169"/>
      <c r="F45" s="170"/>
      <c r="G45" s="170"/>
      <c r="H45" s="170"/>
      <c r="I45" s="170"/>
      <c r="J45" s="170"/>
      <c r="K45" s="170"/>
      <c r="L45" s="286"/>
      <c r="M45" s="286"/>
      <c r="N45" s="286"/>
    </row>
    <row r="46" spans="3:14" ht="20.25">
      <c r="C46" s="169"/>
      <c r="D46" s="169"/>
      <c r="E46" s="169"/>
      <c r="F46" s="170"/>
      <c r="G46" s="170"/>
      <c r="H46" s="170"/>
      <c r="I46" s="170"/>
      <c r="J46" s="170"/>
      <c r="K46" s="170"/>
      <c r="L46" s="286"/>
      <c r="M46" s="286"/>
      <c r="N46" s="286"/>
    </row>
    <row r="47" spans="3:14" ht="20.25">
      <c r="C47" s="169"/>
      <c r="D47" s="169"/>
      <c r="E47" s="169"/>
      <c r="F47" s="170"/>
      <c r="G47" s="170"/>
      <c r="H47" s="170"/>
      <c r="I47" s="170"/>
      <c r="J47" s="170"/>
      <c r="K47" s="170"/>
      <c r="L47" s="286"/>
      <c r="M47" s="286"/>
      <c r="N47" s="286"/>
    </row>
    <row r="48" spans="3:14" ht="20.25">
      <c r="C48" s="169"/>
      <c r="D48" s="169"/>
      <c r="E48" s="169"/>
      <c r="F48" s="170"/>
      <c r="G48" s="170"/>
      <c r="H48" s="170"/>
      <c r="I48" s="170"/>
      <c r="J48" s="170"/>
      <c r="K48" s="170"/>
      <c r="L48" s="286"/>
      <c r="M48" s="286"/>
      <c r="N48" s="286"/>
    </row>
    <row r="49" spans="3:14" ht="20.25">
      <c r="C49" s="169"/>
      <c r="D49" s="169"/>
      <c r="E49" s="169"/>
      <c r="F49" s="170"/>
      <c r="G49" s="170"/>
      <c r="H49" s="170"/>
      <c r="I49" s="170"/>
      <c r="J49" s="170"/>
      <c r="K49" s="170"/>
      <c r="L49" s="286"/>
      <c r="M49" s="286"/>
      <c r="N49" s="286"/>
    </row>
    <row r="50" spans="3:14" ht="20.25">
      <c r="C50" s="169"/>
      <c r="D50" s="169"/>
      <c r="E50" s="169"/>
      <c r="F50" s="170"/>
      <c r="G50" s="170"/>
      <c r="H50" s="170"/>
      <c r="I50" s="170"/>
      <c r="J50" s="170"/>
      <c r="K50" s="170"/>
      <c r="L50" s="286"/>
      <c r="M50" s="286"/>
      <c r="N50" s="286"/>
    </row>
    <row r="51" spans="3:14" ht="20.25">
      <c r="C51" s="169"/>
      <c r="D51" s="169"/>
      <c r="E51" s="169"/>
      <c r="F51" s="170"/>
      <c r="G51" s="170"/>
      <c r="H51" s="170"/>
      <c r="I51" s="170"/>
      <c r="J51" s="170"/>
      <c r="K51" s="170"/>
      <c r="L51" s="286"/>
      <c r="M51" s="286"/>
      <c r="N51" s="286"/>
    </row>
    <row r="52" spans="3:14" ht="20.25">
      <c r="C52" s="169"/>
      <c r="D52" s="169"/>
      <c r="E52" s="169"/>
      <c r="F52" s="170"/>
      <c r="G52" s="170"/>
      <c r="H52" s="170"/>
      <c r="I52" s="170"/>
      <c r="J52" s="170"/>
      <c r="K52" s="170"/>
      <c r="L52" s="286"/>
      <c r="M52" s="286"/>
      <c r="N52" s="286"/>
    </row>
    <row r="53" spans="3:14" ht="20.25">
      <c r="C53" s="169"/>
      <c r="D53" s="169"/>
      <c r="E53" s="169"/>
      <c r="F53" s="170"/>
      <c r="G53" s="170"/>
      <c r="H53" s="170"/>
      <c r="I53" s="170"/>
      <c r="J53" s="170"/>
      <c r="K53" s="170"/>
      <c r="L53" s="286"/>
      <c r="M53" s="286"/>
      <c r="N53" s="286"/>
    </row>
    <row r="54" spans="3:14" ht="20.25">
      <c r="C54" s="169"/>
      <c r="D54" s="169"/>
      <c r="E54" s="169"/>
      <c r="F54" s="170"/>
      <c r="G54" s="170"/>
      <c r="H54" s="170"/>
      <c r="I54" s="170"/>
      <c r="J54" s="170"/>
      <c r="K54" s="170"/>
      <c r="L54" s="286"/>
      <c r="M54" s="286"/>
      <c r="N54" s="286"/>
    </row>
    <row r="55" spans="3:14" ht="20.25">
      <c r="C55" s="169"/>
      <c r="D55" s="169"/>
      <c r="E55" s="169"/>
      <c r="F55" s="170"/>
      <c r="G55" s="170"/>
      <c r="H55" s="170"/>
      <c r="I55" s="170"/>
      <c r="J55" s="170"/>
      <c r="K55" s="170"/>
      <c r="L55" s="286"/>
      <c r="M55" s="286"/>
      <c r="N55" s="286"/>
    </row>
    <row r="56" spans="3:14" ht="20.25">
      <c r="C56" s="169"/>
      <c r="D56" s="169"/>
      <c r="E56" s="169"/>
      <c r="F56" s="170"/>
      <c r="G56" s="170"/>
      <c r="H56" s="170"/>
      <c r="I56" s="170"/>
      <c r="J56" s="170"/>
      <c r="K56" s="170"/>
      <c r="L56" s="286"/>
      <c r="M56" s="286"/>
      <c r="N56" s="286"/>
    </row>
    <row r="57" spans="3:14" ht="20.25">
      <c r="C57" s="169"/>
      <c r="D57" s="169"/>
      <c r="E57" s="169"/>
      <c r="F57" s="170"/>
      <c r="G57" s="170"/>
      <c r="H57" s="170"/>
      <c r="I57" s="170"/>
      <c r="J57" s="170"/>
      <c r="K57" s="170"/>
      <c r="L57" s="286"/>
      <c r="M57" s="286"/>
      <c r="N57" s="286"/>
    </row>
    <row r="58" spans="3:14" ht="20.25">
      <c r="C58" s="169"/>
      <c r="D58" s="169"/>
      <c r="E58" s="169"/>
      <c r="F58" s="170"/>
      <c r="G58" s="170"/>
      <c r="H58" s="170"/>
      <c r="I58" s="170"/>
      <c r="J58" s="170"/>
      <c r="K58" s="170"/>
      <c r="L58" s="286"/>
      <c r="M58" s="286"/>
      <c r="N58" s="286"/>
    </row>
    <row r="59" spans="3:14" ht="20.25">
      <c r="C59" s="169"/>
      <c r="D59" s="169"/>
      <c r="E59" s="169"/>
      <c r="F59" s="170"/>
      <c r="G59" s="170"/>
      <c r="H59" s="170"/>
      <c r="I59" s="170"/>
      <c r="J59" s="170"/>
      <c r="K59" s="170"/>
      <c r="L59" s="286"/>
      <c r="M59" s="286"/>
      <c r="N59" s="286"/>
    </row>
    <row r="60" spans="3:14" ht="20.25">
      <c r="C60" s="169"/>
      <c r="D60" s="169"/>
      <c r="E60" s="169"/>
      <c r="F60" s="170"/>
      <c r="G60" s="170"/>
      <c r="H60" s="170"/>
      <c r="I60" s="170"/>
      <c r="J60" s="170"/>
      <c r="K60" s="170"/>
      <c r="L60" s="286"/>
      <c r="M60" s="286"/>
      <c r="N60" s="286"/>
    </row>
    <row r="61" spans="3:14" ht="20.25">
      <c r="C61" s="169"/>
      <c r="D61" s="169"/>
      <c r="E61" s="169"/>
      <c r="F61" s="170"/>
      <c r="G61" s="170"/>
      <c r="H61" s="170"/>
      <c r="I61" s="170"/>
      <c r="J61" s="170"/>
      <c r="K61" s="170"/>
      <c r="L61" s="286"/>
      <c r="M61" s="286"/>
      <c r="N61" s="286"/>
    </row>
    <row r="62" spans="3:14" ht="20.25">
      <c r="C62" s="169"/>
      <c r="D62" s="169"/>
      <c r="E62" s="169"/>
      <c r="F62" s="170"/>
      <c r="G62" s="170"/>
      <c r="H62" s="170"/>
      <c r="I62" s="170"/>
      <c r="J62" s="170"/>
      <c r="K62" s="170"/>
      <c r="L62" s="286"/>
      <c r="M62" s="286"/>
      <c r="N62" s="286"/>
    </row>
    <row r="63" spans="3:14" ht="20.25">
      <c r="C63" s="169"/>
      <c r="D63" s="169"/>
      <c r="E63" s="169"/>
      <c r="F63" s="170"/>
      <c r="G63" s="170"/>
      <c r="H63" s="170"/>
      <c r="I63" s="170"/>
      <c r="J63" s="170"/>
      <c r="K63" s="170"/>
      <c r="L63" s="286"/>
      <c r="M63" s="286"/>
      <c r="N63" s="286"/>
    </row>
    <row r="64" spans="3:14" ht="20.25">
      <c r="C64" s="169"/>
      <c r="D64" s="169"/>
      <c r="E64" s="169"/>
      <c r="F64" s="170"/>
      <c r="G64" s="170"/>
      <c r="H64" s="170"/>
      <c r="I64" s="170"/>
      <c r="J64" s="170"/>
      <c r="K64" s="170"/>
      <c r="L64" s="286"/>
      <c r="M64" s="286"/>
      <c r="N64" s="286"/>
    </row>
    <row r="65" spans="3:14" ht="20.25">
      <c r="C65" s="169"/>
      <c r="D65" s="169"/>
      <c r="E65" s="169"/>
      <c r="F65" s="170"/>
      <c r="G65" s="170"/>
      <c r="H65" s="170"/>
      <c r="I65" s="170"/>
      <c r="J65" s="170"/>
      <c r="K65" s="170"/>
      <c r="L65" s="286"/>
      <c r="M65" s="286"/>
      <c r="N65" s="286"/>
    </row>
    <row r="66" spans="3:14" ht="20.25">
      <c r="C66" s="169"/>
      <c r="D66" s="169"/>
      <c r="E66" s="169"/>
      <c r="F66" s="170"/>
      <c r="G66" s="170"/>
      <c r="H66" s="170"/>
      <c r="I66" s="170"/>
      <c r="J66" s="170"/>
      <c r="K66" s="170"/>
      <c r="L66" s="286"/>
      <c r="M66" s="286"/>
      <c r="N66" s="286"/>
    </row>
    <row r="67" spans="3:14" ht="20.25">
      <c r="C67" s="169"/>
      <c r="D67" s="169"/>
      <c r="E67" s="169"/>
      <c r="F67" s="170"/>
      <c r="G67" s="170"/>
      <c r="H67" s="170"/>
      <c r="I67" s="170"/>
      <c r="J67" s="170"/>
      <c r="K67" s="170"/>
      <c r="L67" s="286"/>
      <c r="M67" s="286"/>
      <c r="N67" s="286"/>
    </row>
    <row r="68" spans="3:14" ht="20.25">
      <c r="C68" s="169"/>
      <c r="D68" s="169"/>
      <c r="E68" s="169"/>
      <c r="F68" s="170"/>
      <c r="G68" s="170"/>
      <c r="H68" s="170"/>
      <c r="I68" s="170"/>
      <c r="J68" s="170"/>
      <c r="K68" s="170"/>
      <c r="L68" s="286"/>
      <c r="M68" s="286"/>
      <c r="N68" s="286"/>
    </row>
    <row r="69" spans="3:14" ht="20.25">
      <c r="C69" s="169"/>
      <c r="D69" s="169"/>
      <c r="E69" s="169"/>
      <c r="F69" s="170"/>
      <c r="G69" s="170"/>
      <c r="H69" s="170"/>
      <c r="I69" s="170"/>
      <c r="J69" s="170"/>
      <c r="K69" s="170"/>
      <c r="L69" s="286"/>
      <c r="M69" s="286"/>
      <c r="N69" s="286"/>
    </row>
    <row r="70" spans="3:14" ht="20.25">
      <c r="C70" s="169"/>
      <c r="D70" s="169"/>
      <c r="E70" s="169"/>
      <c r="F70" s="170"/>
      <c r="G70" s="170"/>
      <c r="H70" s="170"/>
      <c r="I70" s="170"/>
      <c r="J70" s="170"/>
      <c r="K70" s="170"/>
      <c r="L70" s="286"/>
      <c r="M70" s="286"/>
      <c r="N70" s="286"/>
    </row>
    <row r="71" spans="3:14" ht="20.25">
      <c r="C71" s="169"/>
      <c r="D71" s="169"/>
      <c r="E71" s="169"/>
      <c r="F71" s="170"/>
      <c r="G71" s="170"/>
      <c r="H71" s="170"/>
      <c r="I71" s="170"/>
      <c r="J71" s="170"/>
      <c r="K71" s="170"/>
      <c r="L71" s="286"/>
      <c r="M71" s="286"/>
      <c r="N71" s="286"/>
    </row>
    <row r="72" spans="3:14" ht="20.25">
      <c r="C72" s="169"/>
      <c r="D72" s="169"/>
      <c r="E72" s="169"/>
      <c r="F72" s="170"/>
      <c r="G72" s="170"/>
      <c r="H72" s="170"/>
      <c r="I72" s="170"/>
      <c r="J72" s="170"/>
      <c r="K72" s="170"/>
      <c r="L72" s="286"/>
      <c r="M72" s="286"/>
      <c r="N72" s="286"/>
    </row>
    <row r="73" spans="3:14" ht="20.25">
      <c r="C73" s="169"/>
      <c r="D73" s="169"/>
      <c r="E73" s="169"/>
      <c r="F73" s="170"/>
      <c r="G73" s="170"/>
      <c r="H73" s="170"/>
      <c r="I73" s="170"/>
      <c r="J73" s="170"/>
      <c r="K73" s="170"/>
      <c r="L73" s="286"/>
      <c r="M73" s="286"/>
      <c r="N73" s="286"/>
    </row>
    <row r="74" spans="3:14" ht="20.25">
      <c r="C74" s="169"/>
      <c r="D74" s="169"/>
      <c r="E74" s="169"/>
      <c r="F74" s="170"/>
      <c r="G74" s="170"/>
      <c r="H74" s="170"/>
      <c r="I74" s="170"/>
      <c r="J74" s="170"/>
      <c r="K74" s="170"/>
      <c r="L74" s="286"/>
      <c r="M74" s="286"/>
      <c r="N74" s="286"/>
    </row>
    <row r="75" spans="3:14" ht="20.25">
      <c r="C75" s="169"/>
      <c r="D75" s="169"/>
      <c r="E75" s="169"/>
      <c r="F75" s="170"/>
      <c r="G75" s="170"/>
      <c r="H75" s="170"/>
      <c r="I75" s="170"/>
      <c r="J75" s="170"/>
      <c r="K75" s="170"/>
      <c r="L75" s="286"/>
      <c r="M75" s="286"/>
      <c r="N75" s="286"/>
    </row>
    <row r="76" spans="3:14" ht="20.25">
      <c r="C76" s="169"/>
      <c r="D76" s="169"/>
      <c r="E76" s="169"/>
      <c r="F76" s="170"/>
      <c r="G76" s="170"/>
      <c r="H76" s="170"/>
      <c r="I76" s="170"/>
      <c r="J76" s="170"/>
      <c r="K76" s="170"/>
      <c r="L76" s="286"/>
      <c r="M76" s="286"/>
      <c r="N76" s="286"/>
    </row>
    <row r="77" spans="3:14" ht="20.25">
      <c r="C77" s="169"/>
      <c r="D77" s="169"/>
      <c r="E77" s="169"/>
      <c r="F77" s="170"/>
      <c r="G77" s="170"/>
      <c r="H77" s="170"/>
      <c r="I77" s="170"/>
      <c r="J77" s="170"/>
      <c r="K77" s="170"/>
      <c r="L77" s="286"/>
      <c r="M77" s="286"/>
      <c r="N77" s="286"/>
    </row>
    <row r="78" spans="3:14" ht="20.25">
      <c r="C78" s="169"/>
      <c r="D78" s="169"/>
      <c r="E78" s="169"/>
      <c r="F78" s="170"/>
      <c r="G78" s="170"/>
      <c r="H78" s="170"/>
      <c r="I78" s="170"/>
      <c r="J78" s="170"/>
      <c r="K78" s="170"/>
      <c r="L78" s="286"/>
      <c r="M78" s="286"/>
      <c r="N78" s="286"/>
    </row>
    <row r="79" spans="3:14" ht="20.25">
      <c r="C79" s="169"/>
      <c r="D79" s="169"/>
      <c r="E79" s="169"/>
      <c r="F79" s="170"/>
      <c r="G79" s="170"/>
      <c r="H79" s="170"/>
      <c r="I79" s="170"/>
      <c r="J79" s="170"/>
      <c r="K79" s="170"/>
      <c r="L79" s="286"/>
      <c r="M79" s="286"/>
      <c r="N79" s="286"/>
    </row>
    <row r="80" spans="3:14" ht="20.25">
      <c r="C80" s="169"/>
      <c r="D80" s="169"/>
      <c r="E80" s="169"/>
      <c r="F80" s="170"/>
      <c r="G80" s="170"/>
      <c r="H80" s="170"/>
      <c r="I80" s="170"/>
      <c r="J80" s="170"/>
      <c r="K80" s="170"/>
      <c r="L80" s="286"/>
      <c r="M80" s="286"/>
      <c r="N80" s="286"/>
    </row>
    <row r="81" spans="3:14" ht="20.25">
      <c r="C81" s="169"/>
      <c r="D81" s="169"/>
      <c r="E81" s="169"/>
      <c r="F81" s="170"/>
      <c r="G81" s="170"/>
      <c r="H81" s="170"/>
      <c r="I81" s="170"/>
      <c r="J81" s="170"/>
      <c r="K81" s="170"/>
      <c r="L81" s="286"/>
      <c r="M81" s="286"/>
      <c r="N81" s="286"/>
    </row>
    <row r="82" spans="3:14" ht="20.25">
      <c r="C82" s="169"/>
      <c r="D82" s="169"/>
      <c r="E82" s="169"/>
      <c r="F82" s="170"/>
      <c r="G82" s="170"/>
      <c r="H82" s="170"/>
      <c r="I82" s="170"/>
      <c r="J82" s="170"/>
      <c r="K82" s="170"/>
      <c r="L82" s="286"/>
      <c r="M82" s="286"/>
      <c r="N82" s="286"/>
    </row>
    <row r="83" spans="3:14" ht="20.25">
      <c r="C83" s="169"/>
      <c r="D83" s="169"/>
      <c r="E83" s="169"/>
      <c r="F83" s="170"/>
      <c r="G83" s="170"/>
      <c r="H83" s="170"/>
      <c r="I83" s="170"/>
      <c r="J83" s="170"/>
      <c r="K83" s="170"/>
      <c r="L83" s="286"/>
      <c r="M83" s="286"/>
      <c r="N83" s="286"/>
    </row>
    <row r="84" spans="3:14" ht="20.25">
      <c r="C84" s="169"/>
      <c r="D84" s="169"/>
      <c r="E84" s="169"/>
      <c r="F84" s="170"/>
      <c r="G84" s="170"/>
      <c r="H84" s="170"/>
      <c r="I84" s="170"/>
      <c r="J84" s="170"/>
      <c r="K84" s="170"/>
      <c r="L84" s="286"/>
      <c r="M84" s="286"/>
      <c r="N84" s="286"/>
    </row>
    <row r="85" spans="3:14" ht="20.25">
      <c r="C85" s="169"/>
      <c r="D85" s="169"/>
      <c r="E85" s="169"/>
      <c r="F85" s="170"/>
      <c r="G85" s="170"/>
      <c r="H85" s="170"/>
      <c r="I85" s="170"/>
      <c r="J85" s="170"/>
      <c r="K85" s="170"/>
      <c r="L85" s="286"/>
      <c r="M85" s="286"/>
      <c r="N85" s="286"/>
    </row>
    <row r="86" spans="3:14" ht="20.25">
      <c r="C86" s="169"/>
      <c r="D86" s="169"/>
      <c r="E86" s="169"/>
      <c r="F86" s="170"/>
      <c r="G86" s="170"/>
      <c r="H86" s="170"/>
      <c r="I86" s="170"/>
      <c r="J86" s="170"/>
      <c r="K86" s="170"/>
      <c r="L86" s="286"/>
      <c r="M86" s="286"/>
      <c r="N86" s="286"/>
    </row>
    <row r="87" spans="3:14" ht="20.25">
      <c r="C87" s="169"/>
      <c r="D87" s="169"/>
      <c r="E87" s="169"/>
      <c r="F87" s="170"/>
      <c r="G87" s="170"/>
      <c r="H87" s="170"/>
      <c r="I87" s="170"/>
      <c r="J87" s="170"/>
      <c r="K87" s="170"/>
      <c r="L87" s="286"/>
      <c r="M87" s="286"/>
      <c r="N87" s="286"/>
    </row>
    <row r="88" spans="3:14" ht="20.25">
      <c r="C88" s="169"/>
      <c r="D88" s="169"/>
      <c r="E88" s="169"/>
      <c r="F88" s="170"/>
      <c r="G88" s="170"/>
      <c r="H88" s="170"/>
      <c r="I88" s="170"/>
      <c r="J88" s="170"/>
      <c r="K88" s="170"/>
      <c r="L88" s="286"/>
      <c r="M88" s="286"/>
      <c r="N88" s="286"/>
    </row>
    <row r="89" spans="3:14" ht="20.25">
      <c r="C89" s="169"/>
      <c r="D89" s="169"/>
      <c r="E89" s="169"/>
      <c r="F89" s="170"/>
      <c r="G89" s="170"/>
      <c r="H89" s="170"/>
      <c r="I89" s="170"/>
      <c r="J89" s="170"/>
      <c r="K89" s="170"/>
      <c r="L89" s="286"/>
      <c r="M89" s="286"/>
      <c r="N89" s="286"/>
    </row>
    <row r="90" spans="3:14" ht="20.25">
      <c r="C90" s="169"/>
      <c r="D90" s="169"/>
      <c r="E90" s="169"/>
      <c r="F90" s="170"/>
      <c r="G90" s="170"/>
      <c r="H90" s="170"/>
      <c r="I90" s="170"/>
      <c r="J90" s="170"/>
      <c r="K90" s="170"/>
      <c r="L90" s="286"/>
      <c r="M90" s="286"/>
      <c r="N90" s="286"/>
    </row>
    <row r="91" spans="3:14" ht="20.25">
      <c r="C91" s="169"/>
      <c r="D91" s="169"/>
      <c r="E91" s="169"/>
      <c r="F91" s="170"/>
      <c r="G91" s="170"/>
      <c r="H91" s="170"/>
      <c r="I91" s="170"/>
      <c r="J91" s="170"/>
      <c r="K91" s="170"/>
      <c r="L91" s="286"/>
      <c r="M91" s="286"/>
      <c r="N91" s="286"/>
    </row>
    <row r="92" spans="3:14" ht="20.25">
      <c r="C92" s="169"/>
      <c r="D92" s="169"/>
      <c r="E92" s="169"/>
      <c r="F92" s="170"/>
      <c r="G92" s="170"/>
      <c r="H92" s="170"/>
      <c r="I92" s="170"/>
      <c r="J92" s="170"/>
      <c r="K92" s="170"/>
      <c r="L92" s="286"/>
      <c r="M92" s="286"/>
      <c r="N92" s="286"/>
    </row>
    <row r="93" spans="3:14" ht="20.25">
      <c r="C93" s="169"/>
      <c r="D93" s="169"/>
      <c r="E93" s="169"/>
      <c r="F93" s="170"/>
      <c r="G93" s="170"/>
      <c r="H93" s="170"/>
      <c r="I93" s="170"/>
      <c r="J93" s="170"/>
      <c r="K93" s="170"/>
      <c r="L93" s="286"/>
      <c r="M93" s="286"/>
      <c r="N93" s="286"/>
    </row>
    <row r="94" spans="3:14" ht="20.25">
      <c r="C94" s="169"/>
      <c r="D94" s="169"/>
      <c r="E94" s="169"/>
      <c r="F94" s="170"/>
      <c r="G94" s="170"/>
      <c r="H94" s="170"/>
      <c r="I94" s="170"/>
      <c r="J94" s="170"/>
      <c r="K94" s="170"/>
      <c r="L94" s="286"/>
      <c r="M94" s="286"/>
      <c r="N94" s="286"/>
    </row>
    <row r="95" spans="3:14" ht="20.25">
      <c r="C95" s="169"/>
      <c r="D95" s="169"/>
      <c r="E95" s="169"/>
      <c r="F95" s="170"/>
      <c r="G95" s="170"/>
      <c r="H95" s="170"/>
      <c r="I95" s="170"/>
      <c r="J95" s="170"/>
      <c r="K95" s="170"/>
      <c r="L95" s="286"/>
      <c r="M95" s="286"/>
      <c r="N95" s="286"/>
    </row>
    <row r="96" spans="3:14" ht="20.25">
      <c r="C96" s="169"/>
      <c r="D96" s="169"/>
      <c r="E96" s="169"/>
      <c r="F96" s="170"/>
      <c r="G96" s="170"/>
      <c r="H96" s="170"/>
      <c r="I96" s="170"/>
      <c r="J96" s="170"/>
      <c r="K96" s="170"/>
      <c r="L96" s="286"/>
      <c r="M96" s="286"/>
      <c r="N96" s="286"/>
    </row>
    <row r="97" spans="3:14" ht="20.25">
      <c r="C97" s="169"/>
      <c r="D97" s="169"/>
      <c r="E97" s="169"/>
      <c r="F97" s="170"/>
      <c r="G97" s="170"/>
      <c r="H97" s="170"/>
      <c r="I97" s="170"/>
      <c r="J97" s="170"/>
      <c r="K97" s="170"/>
      <c r="L97" s="286"/>
      <c r="M97" s="286"/>
      <c r="N97" s="286"/>
    </row>
    <row r="98" spans="3:14" ht="20.25">
      <c r="C98" s="169"/>
      <c r="D98" s="169"/>
      <c r="E98" s="169"/>
      <c r="F98" s="170"/>
      <c r="G98" s="170"/>
      <c r="H98" s="170"/>
      <c r="I98" s="170"/>
      <c r="J98" s="170"/>
      <c r="K98" s="170"/>
      <c r="L98" s="286"/>
      <c r="M98" s="286"/>
      <c r="N98" s="286"/>
    </row>
    <row r="99" spans="3:14" ht="20.25">
      <c r="C99" s="169"/>
      <c r="D99" s="169"/>
      <c r="E99" s="169"/>
      <c r="F99" s="170"/>
      <c r="G99" s="170"/>
      <c r="H99" s="170"/>
      <c r="I99" s="170"/>
      <c r="J99" s="170"/>
      <c r="K99" s="170"/>
      <c r="L99" s="286"/>
      <c r="M99" s="286"/>
      <c r="N99" s="286"/>
    </row>
    <row r="100" spans="3:14" ht="20.25">
      <c r="C100" s="169"/>
      <c r="D100" s="169"/>
      <c r="E100" s="169"/>
      <c r="F100" s="170"/>
      <c r="G100" s="170"/>
      <c r="H100" s="170"/>
      <c r="I100" s="170"/>
      <c r="J100" s="170"/>
      <c r="K100" s="170"/>
      <c r="L100" s="286"/>
      <c r="M100" s="286"/>
      <c r="N100" s="286"/>
    </row>
  </sheetData>
  <sheetProtection password="DE4A" sheet="1"/>
  <mergeCells count="20">
    <mergeCell ref="I9:I10"/>
    <mergeCell ref="E8:E10"/>
    <mergeCell ref="A6:N6"/>
    <mergeCell ref="A8:B10"/>
    <mergeCell ref="L16:M16"/>
    <mergeCell ref="A14:B14"/>
    <mergeCell ref="B7:N7"/>
    <mergeCell ref="C8:C10"/>
    <mergeCell ref="D8:D10"/>
    <mergeCell ref="A11:B11"/>
    <mergeCell ref="G9:G10"/>
    <mergeCell ref="H9:H10"/>
    <mergeCell ref="J9:J10"/>
    <mergeCell ref="C1:N1"/>
    <mergeCell ref="C2:N2"/>
    <mergeCell ref="M9:M10"/>
    <mergeCell ref="F9:F10"/>
    <mergeCell ref="K8:N8"/>
    <mergeCell ref="A4:N4"/>
    <mergeCell ref="A5:N5"/>
  </mergeCells>
  <conditionalFormatting sqref="M11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15" operator="between" stopIfTrue="1">
      <formula>2</formula>
      <formula>2.9999</formula>
    </cfRule>
    <cfRule type="cellIs" priority="25" dxfId="16" operator="between" stopIfTrue="1">
      <formula>1</formula>
      <formula>1.9999</formula>
    </cfRule>
  </conditionalFormatting>
  <conditionalFormatting sqref="M12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15" operator="between" stopIfTrue="1">
      <formula>2</formula>
      <formula>2.9999</formula>
    </cfRule>
    <cfRule type="cellIs" priority="20" dxfId="16" operator="between" stopIfTrue="1">
      <formula>1</formula>
      <formula>1.9999</formula>
    </cfRule>
  </conditionalFormatting>
  <conditionalFormatting sqref="M13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15" operator="between" stopIfTrue="1">
      <formula>2</formula>
      <formula>2.9999</formula>
    </cfRule>
    <cfRule type="cellIs" priority="15" dxfId="16" operator="between" stopIfTrue="1">
      <formula>1</formula>
      <formula>1.9999</formula>
    </cfRule>
  </conditionalFormatting>
  <conditionalFormatting sqref="M14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15" operator="between" stopIfTrue="1">
      <formula>2</formula>
      <formula>2.9999</formula>
    </cfRule>
    <cfRule type="cellIs" priority="10" dxfId="16" operator="between" stopIfTrue="1">
      <formula>1</formula>
      <formula>1.9999</formula>
    </cfRule>
  </conditionalFormatting>
  <conditionalFormatting sqref="M15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15" operator="between" stopIfTrue="1">
      <formula>2</formula>
      <formula>2.9999</formula>
    </cfRule>
    <cfRule type="cellIs" priority="5" dxfId="16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0" r:id="rId2"/>
  <headerFooter alignWithMargins="0">
    <oddFooter>&amp;C&amp;"TH NiramitIT๙,ธรรมดา"&amp;16&amp;P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418" t="s">
        <v>103</v>
      </c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95"/>
    </row>
    <row r="2" spans="1:4" s="83" customFormat="1" ht="22.5" customHeight="1">
      <c r="A2" s="420" t="s">
        <v>1</v>
      </c>
      <c r="B2" s="421"/>
      <c r="C2" s="87" t="s">
        <v>0</v>
      </c>
      <c r="D2" s="88">
        <v>2</v>
      </c>
    </row>
    <row r="3" spans="1:5" s="83" customFormat="1" ht="22.5" customHeight="1">
      <c r="A3" s="420" t="s">
        <v>2</v>
      </c>
      <c r="B3" s="421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20" t="s">
        <v>3</v>
      </c>
      <c r="B4" s="421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20" t="s">
        <v>4</v>
      </c>
      <c r="B5" s="421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422" t="s">
        <v>6</v>
      </c>
      <c r="E7" s="422"/>
      <c r="F7" s="422"/>
      <c r="G7" s="422"/>
      <c r="H7" s="422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425" t="s">
        <v>86</v>
      </c>
      <c r="E11" s="426"/>
      <c r="F11" s="426"/>
      <c r="G11" s="426"/>
      <c r="H11" s="426"/>
      <c r="I11" s="426"/>
      <c r="J11" s="23"/>
      <c r="K11" s="20" t="s">
        <v>8</v>
      </c>
      <c r="N11" s="86"/>
    </row>
    <row r="12" spans="4:11" s="78" customFormat="1" ht="54" customHeight="1">
      <c r="D12" s="425" t="s">
        <v>102</v>
      </c>
      <c r="E12" s="425"/>
      <c r="F12" s="425"/>
      <c r="G12" s="425"/>
      <c r="H12" s="425"/>
      <c r="I12" s="425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429" t="s">
        <v>113</v>
      </c>
      <c r="E14" s="429"/>
      <c r="F14" s="429"/>
      <c r="G14" s="429"/>
      <c r="H14" s="429"/>
      <c r="I14" s="430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28" t="s">
        <v>68</v>
      </c>
      <c r="C16" s="428"/>
      <c r="D16" s="428"/>
    </row>
    <row r="17" spans="2:14" s="41" customFormat="1" ht="24" customHeight="1"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</row>
    <row r="18" spans="2:14" s="41" customFormat="1" ht="24" customHeight="1"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</row>
    <row r="19" spans="2:14" s="41" customFormat="1" ht="24" customHeight="1"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</row>
    <row r="20" spans="2:14" s="41" customFormat="1" ht="24" customHeight="1">
      <c r="B20" s="427"/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</row>
    <row r="21" spans="2:14" s="41" customFormat="1" ht="24" customHeight="1">
      <c r="B21" s="427"/>
      <c r="C21" s="427"/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7"/>
    </row>
    <row r="22" spans="2:14" s="41" customFormat="1" ht="24" customHeight="1">
      <c r="B22" s="427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</row>
    <row r="23" spans="2:14" s="41" customFormat="1" ht="24" customHeight="1">
      <c r="B23" s="427"/>
      <c r="C23" s="427"/>
      <c r="D23" s="427"/>
      <c r="E23" s="427"/>
      <c r="F23" s="427"/>
      <c r="G23" s="427"/>
      <c r="H23" s="427"/>
      <c r="I23" s="427"/>
      <c r="J23" s="427"/>
      <c r="K23" s="427"/>
      <c r="L23" s="427"/>
      <c r="M23" s="427"/>
      <c r="N23" s="427"/>
    </row>
    <row r="24" spans="2:14" s="41" customFormat="1" ht="24" customHeight="1">
      <c r="B24" s="381" t="s">
        <v>62</v>
      </c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423" t="s">
        <v>71</v>
      </c>
      <c r="C26" s="423"/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</row>
    <row r="27" spans="2:14" s="8" customFormat="1" ht="24" customHeight="1">
      <c r="B27" s="424"/>
      <c r="C27" s="424"/>
      <c r="D27" s="424"/>
      <c r="E27" s="424"/>
      <c r="F27" s="424"/>
      <c r="G27" s="424"/>
      <c r="H27" s="424"/>
      <c r="I27" s="424"/>
      <c r="J27" s="424"/>
      <c r="K27" s="424"/>
      <c r="L27" s="424"/>
      <c r="M27" s="424"/>
      <c r="N27" s="424"/>
    </row>
    <row r="28" spans="2:14" s="8" customFormat="1" ht="24" customHeight="1">
      <c r="B28" s="424"/>
      <c r="C28" s="424"/>
      <c r="D28" s="424"/>
      <c r="E28" s="424"/>
      <c r="F28" s="424"/>
      <c r="G28" s="424"/>
      <c r="H28" s="424"/>
      <c r="I28" s="424"/>
      <c r="J28" s="424"/>
      <c r="K28" s="424"/>
      <c r="L28" s="424"/>
      <c r="M28" s="424"/>
      <c r="N28" s="424"/>
    </row>
    <row r="29" spans="2:14" ht="24" customHeight="1">
      <c r="B29" s="424"/>
      <c r="C29" s="424"/>
      <c r="D29" s="424"/>
      <c r="E29" s="424"/>
      <c r="F29" s="424"/>
      <c r="G29" s="424"/>
      <c r="H29" s="424"/>
      <c r="I29" s="424"/>
      <c r="J29" s="424"/>
      <c r="K29" s="424"/>
      <c r="L29" s="424"/>
      <c r="M29" s="424"/>
      <c r="N29" s="424"/>
    </row>
    <row r="30" spans="2:14" ht="24" customHeight="1">
      <c r="B30" s="424"/>
      <c r="C30" s="424"/>
      <c r="D30" s="424"/>
      <c r="E30" s="424"/>
      <c r="F30" s="424"/>
      <c r="G30" s="424"/>
      <c r="H30" s="424"/>
      <c r="I30" s="424"/>
      <c r="J30" s="424"/>
      <c r="K30" s="424"/>
      <c r="L30" s="424"/>
      <c r="M30" s="424"/>
      <c r="N30" s="424"/>
    </row>
    <row r="31" spans="2:14" ht="24" customHeight="1">
      <c r="B31" s="424"/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4"/>
      <c r="N31" s="424"/>
    </row>
    <row r="32" spans="2:14" ht="24" customHeight="1">
      <c r="B32" s="424"/>
      <c r="C32" s="424"/>
      <c r="D32" s="424"/>
      <c r="E32" s="424"/>
      <c r="F32" s="424"/>
      <c r="G32" s="424"/>
      <c r="H32" s="424"/>
      <c r="I32" s="424"/>
      <c r="J32" s="424"/>
      <c r="K32" s="424"/>
      <c r="L32" s="424"/>
      <c r="M32" s="424"/>
      <c r="N32" s="424"/>
    </row>
    <row r="33" spans="2:14" ht="24" customHeight="1">
      <c r="B33" s="381" t="s">
        <v>62</v>
      </c>
      <c r="C33" s="381"/>
      <c r="D33" s="381"/>
      <c r="E33" s="381"/>
      <c r="F33" s="381"/>
      <c r="G33" s="381"/>
      <c r="H33" s="381"/>
      <c r="I33" s="381"/>
      <c r="J33" s="381"/>
      <c r="K33" s="64"/>
      <c r="L33" s="64"/>
      <c r="M33" s="64"/>
      <c r="N33" s="64"/>
    </row>
  </sheetData>
  <sheetProtection/>
  <mergeCells count="15"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  <mergeCell ref="D1:N1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31" t="s">
        <v>57</v>
      </c>
      <c r="E1" s="431"/>
      <c r="F1" s="431"/>
      <c r="G1" s="431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64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4" t="s">
        <v>24</v>
      </c>
      <c r="C7" s="384"/>
      <c r="D7" s="35" t="s">
        <v>25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84">
        <v>1</v>
      </c>
      <c r="C8" s="384"/>
      <c r="D8" s="60" t="s">
        <v>42</v>
      </c>
      <c r="E8" s="55"/>
      <c r="F8" s="432" t="s">
        <v>65</v>
      </c>
      <c r="G8" s="433"/>
      <c r="H8" s="433"/>
      <c r="I8" s="433"/>
      <c r="J8" s="11"/>
      <c r="K8" s="11"/>
      <c r="L8" s="11"/>
      <c r="M8" s="11"/>
      <c r="N8" s="11"/>
      <c r="O8" s="11"/>
    </row>
    <row r="9" spans="2:15" s="10" customFormat="1" ht="236.25" customHeight="1">
      <c r="B9" s="384">
        <v>2</v>
      </c>
      <c r="C9" s="384"/>
      <c r="D9" s="57" t="s">
        <v>82</v>
      </c>
      <c r="E9" s="55"/>
      <c r="F9" s="432" t="s">
        <v>65</v>
      </c>
      <c r="G9" s="433"/>
      <c r="H9" s="433"/>
      <c r="I9" s="433"/>
      <c r="J9" s="11"/>
      <c r="K9" s="11"/>
      <c r="L9" s="11"/>
      <c r="M9" s="11"/>
      <c r="N9" s="11"/>
      <c r="O9" s="11"/>
    </row>
    <row r="10" spans="2:15" s="10" customFormat="1" ht="143.25" customHeight="1">
      <c r="B10" s="384">
        <v>3</v>
      </c>
      <c r="C10" s="384"/>
      <c r="D10" s="57" t="s">
        <v>83</v>
      </c>
      <c r="E10" s="55"/>
      <c r="F10" s="432" t="s">
        <v>66</v>
      </c>
      <c r="G10" s="434"/>
      <c r="H10" s="434"/>
      <c r="I10" s="434"/>
      <c r="J10" s="11"/>
      <c r="K10" s="11"/>
      <c r="L10" s="11"/>
      <c r="M10" s="11"/>
      <c r="N10" s="11"/>
      <c r="O10" s="11"/>
    </row>
    <row r="11" spans="2:15" s="10" customFormat="1" ht="69.75">
      <c r="B11" s="384">
        <v>4</v>
      </c>
      <c r="C11" s="384"/>
      <c r="D11" s="58" t="s">
        <v>84</v>
      </c>
      <c r="E11" s="55"/>
      <c r="F11" s="432" t="s">
        <v>66</v>
      </c>
      <c r="G11" s="434"/>
      <c r="H11" s="434"/>
      <c r="I11" s="434"/>
      <c r="J11" s="11"/>
      <c r="K11" s="11"/>
      <c r="L11" s="11"/>
      <c r="M11" s="11"/>
      <c r="N11" s="11"/>
      <c r="O11" s="11"/>
    </row>
    <row r="12" spans="2:15" s="10" customFormat="1" ht="116.25">
      <c r="B12" s="384">
        <v>5</v>
      </c>
      <c r="C12" s="384"/>
      <c r="D12" s="57" t="s">
        <v>85</v>
      </c>
      <c r="E12" s="55"/>
      <c r="F12" s="432" t="s">
        <v>66</v>
      </c>
      <c r="G12" s="434"/>
      <c r="H12" s="434"/>
      <c r="I12" s="434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35" t="s">
        <v>67</v>
      </c>
      <c r="C14" s="435"/>
      <c r="D14" s="435"/>
      <c r="E14" s="435"/>
      <c r="F14" s="435"/>
      <c r="G14" s="435"/>
      <c r="H14" s="435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68</v>
      </c>
    </row>
    <row r="16" spans="2:8" ht="24" customHeight="1">
      <c r="B16" s="438"/>
      <c r="C16" s="438"/>
      <c r="D16" s="438"/>
      <c r="E16" s="438"/>
      <c r="F16" s="438"/>
      <c r="G16" s="438"/>
      <c r="H16" s="438"/>
    </row>
    <row r="17" spans="2:8" ht="24" customHeight="1">
      <c r="B17" s="438"/>
      <c r="C17" s="438"/>
      <c r="D17" s="438"/>
      <c r="E17" s="438"/>
      <c r="F17" s="438"/>
      <c r="G17" s="438"/>
      <c r="H17" s="438"/>
    </row>
    <row r="18" spans="2:8" ht="24" customHeight="1">
      <c r="B18" s="438"/>
      <c r="C18" s="438"/>
      <c r="D18" s="438"/>
      <c r="E18" s="438"/>
      <c r="F18" s="438"/>
      <c r="G18" s="438"/>
      <c r="H18" s="438"/>
    </row>
    <row r="19" spans="2:8" ht="24" customHeight="1">
      <c r="B19" s="438"/>
      <c r="C19" s="438"/>
      <c r="D19" s="438"/>
      <c r="E19" s="438"/>
      <c r="F19" s="438"/>
      <c r="G19" s="438"/>
      <c r="H19" s="438"/>
    </row>
    <row r="20" spans="2:8" ht="24" customHeight="1">
      <c r="B20" s="438"/>
      <c r="C20" s="438"/>
      <c r="D20" s="438"/>
      <c r="E20" s="438"/>
      <c r="F20" s="438"/>
      <c r="G20" s="438"/>
      <c r="H20" s="438"/>
    </row>
    <row r="21" spans="2:8" ht="24" customHeight="1">
      <c r="B21" s="438"/>
      <c r="C21" s="438"/>
      <c r="D21" s="438"/>
      <c r="E21" s="438"/>
      <c r="F21" s="438"/>
      <c r="G21" s="438"/>
      <c r="H21" s="438"/>
    </row>
    <row r="22" spans="2:8" ht="24" customHeight="1">
      <c r="B22" s="438"/>
      <c r="C22" s="438"/>
      <c r="D22" s="438"/>
      <c r="E22" s="438"/>
      <c r="F22" s="438"/>
      <c r="G22" s="438"/>
      <c r="H22" s="438"/>
    </row>
    <row r="23" spans="2:8" ht="24" customHeight="1">
      <c r="B23" s="438"/>
      <c r="C23" s="438"/>
      <c r="D23" s="438"/>
      <c r="E23" s="438"/>
      <c r="F23" s="438"/>
      <c r="G23" s="438"/>
      <c r="H23" s="438"/>
    </row>
    <row r="24" spans="2:8" ht="24" customHeight="1">
      <c r="B24" s="438"/>
      <c r="C24" s="438"/>
      <c r="D24" s="438"/>
      <c r="E24" s="438"/>
      <c r="F24" s="438"/>
      <c r="G24" s="438"/>
      <c r="H24" s="438"/>
    </row>
    <row r="25" spans="2:8" ht="24" customHeight="1">
      <c r="B25" s="438"/>
      <c r="C25" s="438"/>
      <c r="D25" s="438"/>
      <c r="E25" s="438"/>
      <c r="F25" s="438"/>
      <c r="G25" s="438"/>
      <c r="H25" s="438"/>
    </row>
    <row r="26" spans="2:9" ht="24" customHeight="1">
      <c r="B26" s="381" t="s">
        <v>62</v>
      </c>
      <c r="C26" s="381"/>
      <c r="D26" s="381"/>
      <c r="E26" s="381"/>
      <c r="F26" s="381"/>
      <c r="G26" s="381"/>
      <c r="H26" s="62"/>
      <c r="I26" s="62"/>
    </row>
    <row r="28" spans="2:9" ht="24" customHeight="1">
      <c r="B28" s="59" t="s">
        <v>22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37"/>
      <c r="C29" s="437"/>
      <c r="D29" s="437"/>
      <c r="E29" s="437"/>
      <c r="F29" s="437"/>
      <c r="G29" s="437"/>
      <c r="H29" s="437"/>
    </row>
    <row r="30" spans="2:8" ht="24" customHeight="1">
      <c r="B30" s="437"/>
      <c r="C30" s="437"/>
      <c r="D30" s="437"/>
      <c r="E30" s="437"/>
      <c r="F30" s="437"/>
      <c r="G30" s="437"/>
      <c r="H30" s="437"/>
    </row>
    <row r="31" spans="2:8" ht="24" customHeight="1">
      <c r="B31" s="437"/>
      <c r="C31" s="437"/>
      <c r="D31" s="437"/>
      <c r="E31" s="437"/>
      <c r="F31" s="437"/>
      <c r="G31" s="437"/>
      <c r="H31" s="437"/>
    </row>
    <row r="32" spans="2:8" ht="24" customHeight="1">
      <c r="B32" s="437"/>
      <c r="C32" s="437"/>
      <c r="D32" s="437"/>
      <c r="E32" s="437"/>
      <c r="F32" s="437"/>
      <c r="G32" s="437"/>
      <c r="H32" s="437"/>
    </row>
    <row r="33" spans="2:8" ht="24" customHeight="1">
      <c r="B33" s="437"/>
      <c r="C33" s="437"/>
      <c r="D33" s="437"/>
      <c r="E33" s="437"/>
      <c r="F33" s="437"/>
      <c r="G33" s="437"/>
      <c r="H33" s="437"/>
    </row>
    <row r="34" spans="2:8" ht="24" customHeight="1">
      <c r="B34" s="437"/>
      <c r="C34" s="437"/>
      <c r="D34" s="437"/>
      <c r="E34" s="437"/>
      <c r="F34" s="437"/>
      <c r="G34" s="437"/>
      <c r="H34" s="437"/>
    </row>
    <row r="35" spans="2:7" ht="21.75">
      <c r="B35" s="381" t="s">
        <v>62</v>
      </c>
      <c r="C35" s="381"/>
      <c r="D35" s="381"/>
      <c r="E35" s="381"/>
      <c r="F35" s="381"/>
      <c r="G35" s="381"/>
    </row>
    <row r="37" spans="2:15" s="10" customFormat="1" ht="24" customHeight="1">
      <c r="B37" s="435" t="s">
        <v>69</v>
      </c>
      <c r="C37" s="435"/>
      <c r="D37" s="435"/>
      <c r="E37" s="435"/>
      <c r="F37" s="435"/>
      <c r="G37" s="435"/>
      <c r="H37" s="435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68</v>
      </c>
    </row>
    <row r="39" spans="2:8" ht="24" customHeight="1">
      <c r="B39" s="427"/>
      <c r="C39" s="427"/>
      <c r="D39" s="427"/>
      <c r="E39" s="427"/>
      <c r="F39" s="427"/>
      <c r="G39" s="427"/>
      <c r="H39" s="427"/>
    </row>
    <row r="40" spans="2:8" ht="24" customHeight="1">
      <c r="B40" s="427"/>
      <c r="C40" s="427"/>
      <c r="D40" s="427"/>
      <c r="E40" s="427"/>
      <c r="F40" s="427"/>
      <c r="G40" s="427"/>
      <c r="H40" s="427"/>
    </row>
    <row r="41" spans="2:8" ht="24" customHeight="1">
      <c r="B41" s="427"/>
      <c r="C41" s="427"/>
      <c r="D41" s="427"/>
      <c r="E41" s="427"/>
      <c r="F41" s="427"/>
      <c r="G41" s="427"/>
      <c r="H41" s="427"/>
    </row>
    <row r="42" spans="2:8" ht="24" customHeight="1">
      <c r="B42" s="427"/>
      <c r="C42" s="427"/>
      <c r="D42" s="427"/>
      <c r="E42" s="427"/>
      <c r="F42" s="427"/>
      <c r="G42" s="427"/>
      <c r="H42" s="427"/>
    </row>
    <row r="43" spans="2:8" ht="24" customHeight="1">
      <c r="B43" s="427"/>
      <c r="C43" s="427"/>
      <c r="D43" s="427"/>
      <c r="E43" s="427"/>
      <c r="F43" s="427"/>
      <c r="G43" s="427"/>
      <c r="H43" s="427"/>
    </row>
    <row r="44" spans="2:8" ht="24" customHeight="1">
      <c r="B44" s="427"/>
      <c r="C44" s="427"/>
      <c r="D44" s="427"/>
      <c r="E44" s="427"/>
      <c r="F44" s="427"/>
      <c r="G44" s="427"/>
      <c r="H44" s="427"/>
    </row>
    <row r="45" spans="2:8" ht="24" customHeight="1">
      <c r="B45" s="427"/>
      <c r="C45" s="427"/>
      <c r="D45" s="427"/>
      <c r="E45" s="427"/>
      <c r="F45" s="427"/>
      <c r="G45" s="427"/>
      <c r="H45" s="427"/>
    </row>
    <row r="46" spans="2:8" ht="24" customHeight="1">
      <c r="B46" s="427"/>
      <c r="C46" s="427"/>
      <c r="D46" s="427"/>
      <c r="E46" s="427"/>
      <c r="F46" s="427"/>
      <c r="G46" s="427"/>
      <c r="H46" s="427"/>
    </row>
    <row r="47" spans="2:8" ht="24" customHeight="1">
      <c r="B47" s="427"/>
      <c r="C47" s="427"/>
      <c r="D47" s="427"/>
      <c r="E47" s="427"/>
      <c r="F47" s="427"/>
      <c r="G47" s="427"/>
      <c r="H47" s="427"/>
    </row>
    <row r="48" spans="2:8" ht="24" customHeight="1">
      <c r="B48" s="427"/>
      <c r="C48" s="427"/>
      <c r="D48" s="427"/>
      <c r="E48" s="427"/>
      <c r="F48" s="427"/>
      <c r="G48" s="427"/>
      <c r="H48" s="427"/>
    </row>
    <row r="49" spans="2:8" ht="24" customHeight="1">
      <c r="B49" s="427"/>
      <c r="C49" s="427"/>
      <c r="D49" s="427"/>
      <c r="E49" s="427"/>
      <c r="F49" s="427"/>
      <c r="G49" s="427"/>
      <c r="H49" s="427"/>
    </row>
    <row r="50" spans="2:8" ht="24" customHeight="1">
      <c r="B50" s="427"/>
      <c r="C50" s="427"/>
      <c r="D50" s="427"/>
      <c r="E50" s="427"/>
      <c r="F50" s="427"/>
      <c r="G50" s="427"/>
      <c r="H50" s="427"/>
    </row>
    <row r="51" spans="2:8" ht="24" customHeight="1">
      <c r="B51" s="427"/>
      <c r="C51" s="427"/>
      <c r="D51" s="427"/>
      <c r="E51" s="427"/>
      <c r="F51" s="427"/>
      <c r="G51" s="427"/>
      <c r="H51" s="427"/>
    </row>
    <row r="52" spans="2:13" ht="24" customHeight="1">
      <c r="B52" s="381" t="s">
        <v>62</v>
      </c>
      <c r="C52" s="381"/>
      <c r="D52" s="381"/>
      <c r="E52" s="381"/>
      <c r="F52" s="381"/>
      <c r="G52" s="381"/>
      <c r="H52" s="381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22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427"/>
      <c r="C55" s="427"/>
      <c r="D55" s="427"/>
      <c r="E55" s="427"/>
      <c r="F55" s="427"/>
      <c r="G55" s="427"/>
      <c r="H55" s="427"/>
    </row>
    <row r="56" spans="2:8" ht="24" customHeight="1">
      <c r="B56" s="427"/>
      <c r="C56" s="427"/>
      <c r="D56" s="427"/>
      <c r="E56" s="427"/>
      <c r="F56" s="427"/>
      <c r="G56" s="427"/>
      <c r="H56" s="427"/>
    </row>
    <row r="57" spans="2:8" ht="24" customHeight="1">
      <c r="B57" s="427"/>
      <c r="C57" s="427"/>
      <c r="D57" s="427"/>
      <c r="E57" s="427"/>
      <c r="F57" s="427"/>
      <c r="G57" s="427"/>
      <c r="H57" s="427"/>
    </row>
    <row r="58" spans="2:8" ht="24" customHeight="1">
      <c r="B58" s="427"/>
      <c r="C58" s="427"/>
      <c r="D58" s="427"/>
      <c r="E58" s="427"/>
      <c r="F58" s="427"/>
      <c r="G58" s="427"/>
      <c r="H58" s="427"/>
    </row>
    <row r="59" spans="2:8" ht="24" customHeight="1">
      <c r="B59" s="427"/>
      <c r="C59" s="427"/>
      <c r="D59" s="427"/>
      <c r="E59" s="427"/>
      <c r="F59" s="427"/>
      <c r="G59" s="427"/>
      <c r="H59" s="427"/>
    </row>
    <row r="60" spans="2:8" ht="24" customHeight="1">
      <c r="B60" s="427"/>
      <c r="C60" s="427"/>
      <c r="D60" s="427"/>
      <c r="E60" s="427"/>
      <c r="F60" s="427"/>
      <c r="G60" s="427"/>
      <c r="H60" s="427"/>
    </row>
    <row r="61" spans="2:7" ht="21.75">
      <c r="B61" s="381" t="s">
        <v>62</v>
      </c>
      <c r="C61" s="381"/>
      <c r="D61" s="381"/>
      <c r="E61" s="381"/>
      <c r="F61" s="381"/>
      <c r="G61" s="381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37</v>
      </c>
      <c r="C63" s="44" t="s">
        <v>0</v>
      </c>
      <c r="D63" s="436" t="s">
        <v>54</v>
      </c>
      <c r="E63" s="436"/>
      <c r="F63" s="436"/>
      <c r="G63" s="436"/>
      <c r="H63" s="436"/>
      <c r="I63" s="436"/>
      <c r="J63" s="26"/>
      <c r="K63" s="26"/>
      <c r="L63" s="26"/>
      <c r="M63" s="26"/>
      <c r="N63" s="26"/>
      <c r="O63" s="26"/>
      <c r="P63" s="40"/>
    </row>
  </sheetData>
  <sheetProtection/>
  <mergeCells count="23">
    <mergeCell ref="B61:G61"/>
    <mergeCell ref="D63:I63"/>
    <mergeCell ref="B14:H14"/>
    <mergeCell ref="B26:G26"/>
    <mergeCell ref="B29:H34"/>
    <mergeCell ref="B35:G35"/>
    <mergeCell ref="B39:H51"/>
    <mergeCell ref="B16:H25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D1:G1"/>
    <mergeCell ref="F8:I8"/>
    <mergeCell ref="F9:I9"/>
    <mergeCell ref="F10:I10"/>
    <mergeCell ref="F11:I11"/>
    <mergeCell ref="F12:I12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H21" sqref="H21"/>
    </sheetView>
  </sheetViews>
  <sheetFormatPr defaultColWidth="7.00390625" defaultRowHeight="15"/>
  <cols>
    <col min="1" max="1" width="8.00390625" style="126" customWidth="1"/>
    <col min="2" max="2" width="9.140625" style="126" customWidth="1"/>
    <col min="3" max="3" width="3.57421875" style="126" customWidth="1"/>
    <col min="4" max="4" width="14.28125" style="126" customWidth="1"/>
    <col min="5" max="5" width="14.7109375" style="126" customWidth="1"/>
    <col min="6" max="6" width="10.57421875" style="126" customWidth="1"/>
    <col min="7" max="7" width="12.7109375" style="126" customWidth="1"/>
    <col min="8" max="8" width="12.7109375" style="368" customWidth="1"/>
    <col min="9" max="9" width="11.8515625" style="368" customWidth="1"/>
    <col min="10" max="11" width="10.57421875" style="368" customWidth="1"/>
    <col min="12" max="12" width="14.57421875" style="368" customWidth="1"/>
    <col min="13" max="13" width="11.57421875" style="368" customWidth="1"/>
    <col min="14" max="14" width="13.140625" style="368" customWidth="1"/>
    <col min="15" max="16384" width="7.00390625" style="126" customWidth="1"/>
  </cols>
  <sheetData>
    <row r="1" ht="20.25">
      <c r="I1" s="368" t="str">
        <f>summary2022Y!A6</f>
        <v>สำนักงานคดีปราบปรามการทุจริตภาค...............................</v>
      </c>
    </row>
    <row r="2" spans="1:14" s="119" customFormat="1" ht="32.25" customHeight="1">
      <c r="A2" s="171" t="s">
        <v>119</v>
      </c>
      <c r="B2" s="215">
        <v>3.8</v>
      </c>
      <c r="C2" s="172" t="s">
        <v>0</v>
      </c>
      <c r="D2" s="439" t="str">
        <f>summary2022Y!B12</f>
        <v>ร้อยละของคดีที่อยู่ในความรับผิดชอบของสำนักงานคดีปราบปรามการทุจริตในปีงบประมาณ พ.ศ. 2565 ที่สำนักงานอัยการสูงสุดดำเนินการได้ตามระยะเวลาที่กำหนด </v>
      </c>
      <c r="E2" s="440"/>
      <c r="F2" s="440"/>
      <c r="G2" s="440"/>
      <c r="H2" s="440"/>
      <c r="I2" s="440"/>
      <c r="J2" s="440"/>
      <c r="K2" s="440"/>
      <c r="L2" s="440"/>
      <c r="M2" s="440"/>
      <c r="N2" s="440"/>
    </row>
    <row r="3" spans="1:14" s="119" customFormat="1" ht="27.75" customHeight="1">
      <c r="A3" s="441" t="s">
        <v>1</v>
      </c>
      <c r="B3" s="442"/>
      <c r="C3" s="172" t="s">
        <v>0</v>
      </c>
      <c r="D3" s="173">
        <v>4</v>
      </c>
      <c r="H3" s="369"/>
      <c r="I3" s="369"/>
      <c r="J3" s="369"/>
      <c r="K3" s="369"/>
      <c r="L3" s="369"/>
      <c r="M3" s="369"/>
      <c r="N3" s="369"/>
    </row>
    <row r="4" spans="1:14" s="119" customFormat="1" ht="27.75" customHeight="1">
      <c r="A4" s="441" t="s">
        <v>2</v>
      </c>
      <c r="B4" s="442"/>
      <c r="C4" s="174" t="s">
        <v>0</v>
      </c>
      <c r="D4" s="178" t="e">
        <f>IF(E6=1,"N/A",N15)</f>
        <v>#DIV/0!</v>
      </c>
      <c r="E4" s="176"/>
      <c r="H4" s="369"/>
      <c r="I4" s="369"/>
      <c r="J4" s="369"/>
      <c r="K4" s="369"/>
      <c r="L4" s="369"/>
      <c r="M4" s="369"/>
      <c r="N4" s="369"/>
    </row>
    <row r="5" spans="1:14" s="119" customFormat="1" ht="27.75" customHeight="1">
      <c r="A5" s="441" t="s">
        <v>3</v>
      </c>
      <c r="B5" s="442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  <c r="H5" s="369"/>
      <c r="I5" s="369"/>
      <c r="J5" s="369"/>
      <c r="K5" s="369"/>
      <c r="L5" s="369"/>
      <c r="M5" s="369"/>
      <c r="N5" s="369"/>
    </row>
    <row r="6" spans="1:14" s="119" customFormat="1" ht="27.75" customHeight="1">
      <c r="A6" s="441" t="s">
        <v>4</v>
      </c>
      <c r="B6" s="442"/>
      <c r="C6" s="174" t="s">
        <v>0</v>
      </c>
      <c r="D6" s="178" t="e">
        <f>IF(E6=1,1,IF(COUNTBLANK(N10:N14)=6,0,N15))</f>
        <v>#DIV/0!</v>
      </c>
      <c r="E6" s="179"/>
      <c r="F6" s="122" t="s">
        <v>5</v>
      </c>
      <c r="H6" s="369"/>
      <c r="I6" s="369"/>
      <c r="J6" s="369"/>
      <c r="K6" s="369"/>
      <c r="L6" s="369"/>
      <c r="M6" s="369"/>
      <c r="N6" s="369"/>
    </row>
    <row r="7" spans="6:14" s="119" customFormat="1" ht="15" customHeight="1">
      <c r="F7" s="196"/>
      <c r="G7" s="197"/>
      <c r="H7" s="369"/>
      <c r="I7" s="369"/>
      <c r="J7" s="369"/>
      <c r="K7" s="369"/>
      <c r="L7" s="369"/>
      <c r="M7" s="369"/>
      <c r="N7" s="369"/>
    </row>
    <row r="8" spans="6:14" s="119" customFormat="1" ht="25.5" customHeight="1">
      <c r="F8" s="197"/>
      <c r="G8" s="443" t="s">
        <v>6</v>
      </c>
      <c r="H8" s="444"/>
      <c r="I8" s="444"/>
      <c r="J8" s="444"/>
      <c r="K8" s="445"/>
      <c r="L8" s="369"/>
      <c r="M8" s="121"/>
      <c r="N8" s="369"/>
    </row>
    <row r="9" spans="2:14" s="119" customFormat="1" ht="25.5" customHeight="1">
      <c r="B9" s="218" t="s">
        <v>18</v>
      </c>
      <c r="C9" s="443" t="s">
        <v>21</v>
      </c>
      <c r="D9" s="444"/>
      <c r="E9" s="445"/>
      <c r="F9" s="300" t="s">
        <v>19</v>
      </c>
      <c r="G9" s="219" t="s">
        <v>13</v>
      </c>
      <c r="H9" s="219" t="s">
        <v>14</v>
      </c>
      <c r="I9" s="219" t="s">
        <v>15</v>
      </c>
      <c r="J9" s="219" t="s">
        <v>16</v>
      </c>
      <c r="K9" s="219" t="s">
        <v>17</v>
      </c>
      <c r="L9" s="220" t="s">
        <v>88</v>
      </c>
      <c r="M9" s="446" t="s">
        <v>20</v>
      </c>
      <c r="N9" s="447"/>
    </row>
    <row r="10" spans="2:15" s="119" customFormat="1" ht="24.75" customHeight="1">
      <c r="B10" s="448">
        <v>1</v>
      </c>
      <c r="C10" s="451" t="s">
        <v>125</v>
      </c>
      <c r="D10" s="452"/>
      <c r="E10" s="453"/>
      <c r="F10" s="235" t="s">
        <v>149</v>
      </c>
      <c r="G10" s="236"/>
      <c r="H10" s="236"/>
      <c r="I10" s="237"/>
      <c r="J10" s="237"/>
      <c r="K10" s="237"/>
      <c r="L10" s="238" t="e">
        <f>J29</f>
        <v>#DIV/0!</v>
      </c>
      <c r="M10" s="239"/>
      <c r="N10" s="240" t="e">
        <f>SUM(N11:N12)</f>
        <v>#DIV/0!</v>
      </c>
      <c r="O10" s="208"/>
    </row>
    <row r="11" spans="2:15" s="119" customFormat="1" ht="24.75" customHeight="1">
      <c r="B11" s="449"/>
      <c r="C11" s="454" t="s">
        <v>150</v>
      </c>
      <c r="D11" s="455"/>
      <c r="E11" s="456"/>
      <c r="F11" s="241">
        <v>20</v>
      </c>
      <c r="G11" s="242">
        <v>50</v>
      </c>
      <c r="H11" s="242">
        <v>60</v>
      </c>
      <c r="I11" s="243">
        <v>70</v>
      </c>
      <c r="J11" s="243">
        <v>80</v>
      </c>
      <c r="K11" s="243">
        <v>90</v>
      </c>
      <c r="L11" s="244" t="e">
        <f>H25</f>
        <v>#DIV/0!</v>
      </c>
      <c r="M11" s="245" t="e">
        <f>6-IF(J11&gt;=K11,IF(L11&lt;=K11,1,IF(L11&lt;=J11,1+(L11-K11)/(J11-K11),IF(L11&lt;=I11,2+(L11-J11)/(I11-J11),IF(L11&lt;=H11,3+(L11-I11)/(H11-I11),IF(L11&lt;=G11,4+(L11-H11)/(G11-H11),5))))),IF(L11&gt;=K11,1,IF(L11&gt;=J11,1+(K11-L11)/(K11-J11),IF(L11&gt;=I11,2+(J11-L11)/(J11-I11),IF(L11&gt;=H11,3+(I11-L11)/(I11-H11),IF(L11&gt;=G11,4+(H11-L11)/(H11-G11),5))))))</f>
        <v>#DIV/0!</v>
      </c>
      <c r="N11" s="246" t="e">
        <f>+M11*F11/100</f>
        <v>#DIV/0!</v>
      </c>
      <c r="O11" s="208"/>
    </row>
    <row r="12" spans="2:15" s="119" customFormat="1" ht="24.75" customHeight="1">
      <c r="B12" s="450"/>
      <c r="C12" s="457" t="s">
        <v>137</v>
      </c>
      <c r="D12" s="458"/>
      <c r="E12" s="459"/>
      <c r="F12" s="247">
        <v>30</v>
      </c>
      <c r="G12" s="248">
        <v>50</v>
      </c>
      <c r="H12" s="248">
        <v>60</v>
      </c>
      <c r="I12" s="249">
        <v>70</v>
      </c>
      <c r="J12" s="249">
        <v>80</v>
      </c>
      <c r="K12" s="249">
        <v>90</v>
      </c>
      <c r="L12" s="250" t="e">
        <f>N24</f>
        <v>#DIV/0!</v>
      </c>
      <c r="M12" s="251" t="e">
        <f>6-IF(J12&gt;=K12,IF(L12&lt;=K12,1,IF(L12&lt;=J12,1+(L12-K12)/(J12-K12),IF(L12&lt;=I12,2+(L12-J12)/(I12-J12),IF(L12&lt;=H12,3+(L12-I12)/(H12-I12),IF(L12&lt;=G12,4+(L12-H12)/(G12-H12),5))))),IF(L12&gt;=K12,1,IF(L12&gt;=J12,1+(K12-L12)/(K12-J12),IF(L12&gt;=I12,2+(J12-L12)/(J12-I12),IF(L12&gt;=H12,3+(I12-L12)/(I12-H12),IF(L12&gt;=G12,4+(H12-L12)/(H12-G12),5))))))</f>
        <v>#DIV/0!</v>
      </c>
      <c r="N12" s="252" t="e">
        <f>+M12*F12/100</f>
        <v>#DIV/0!</v>
      </c>
      <c r="O12" s="208"/>
    </row>
    <row r="13" spans="2:15" s="119" customFormat="1" ht="24.75" customHeight="1">
      <c r="B13" s="222">
        <v>2</v>
      </c>
      <c r="C13" s="460" t="s">
        <v>126</v>
      </c>
      <c r="D13" s="461"/>
      <c r="E13" s="462"/>
      <c r="F13" s="202">
        <v>30</v>
      </c>
      <c r="G13" s="203">
        <v>60</v>
      </c>
      <c r="H13" s="203">
        <v>70</v>
      </c>
      <c r="I13" s="193">
        <v>80</v>
      </c>
      <c r="J13" s="193">
        <v>90</v>
      </c>
      <c r="K13" s="193">
        <v>100</v>
      </c>
      <c r="L13" s="221" t="e">
        <f>I37</f>
        <v>#DIV/0!</v>
      </c>
      <c r="M13" s="213" t="e">
        <f>6-IF(J13&gt;=K13,IF(L13&lt;=K13,1,IF(L13&lt;=J13,1+(L13-K13)/(J13-K13),IF(L13&lt;=I13,2+(L13-J13)/(I13-J13),IF(L13&lt;=H13,3+(L13-I13)/(H13-I13),IF(L13&lt;=G13,4+(L13-H13)/(G13-H13),5))))),IF(L13&gt;=K13,1,IF(L13&gt;=J13,1+(K13-L13)/(K13-J13),IF(L13&gt;=I13,2+(J13-L13)/(J13-I13),IF(L13&gt;=H13,3+(I13-L13)/(I13-H13),IF(L13&gt;=G13,4+(H13-L13)/(H13-G13),5))))))</f>
        <v>#DIV/0!</v>
      </c>
      <c r="N13" s="214" t="e">
        <f>+M13*F13/100</f>
        <v>#DIV/0!</v>
      </c>
      <c r="O13" s="208"/>
    </row>
    <row r="14" spans="2:15" s="119" customFormat="1" ht="24.75" customHeight="1">
      <c r="B14" s="201">
        <v>3</v>
      </c>
      <c r="C14" s="460" t="s">
        <v>127</v>
      </c>
      <c r="D14" s="461"/>
      <c r="E14" s="462"/>
      <c r="F14" s="202">
        <v>20</v>
      </c>
      <c r="G14" s="203">
        <v>60</v>
      </c>
      <c r="H14" s="203">
        <v>70</v>
      </c>
      <c r="I14" s="193">
        <v>80</v>
      </c>
      <c r="J14" s="193">
        <v>90</v>
      </c>
      <c r="K14" s="193">
        <v>100</v>
      </c>
      <c r="L14" s="221" t="e">
        <f>I47</f>
        <v>#DIV/0!</v>
      </c>
      <c r="M14" s="213" t="e">
        <f>6-IF(J14&gt;=K14,IF(L14&lt;=K14,1,IF(L14&lt;=J14,1+(L14-K14)/(J14-K14),IF(L14&lt;=I14,2+(L14-J14)/(I14-J14),IF(L14&lt;=H14,3+(L14-I14)/(H14-I14),IF(L14&lt;=G14,4+(L14-H14)/(G14-H14),5))))),IF(L14&gt;=K14,1,IF(L14&gt;=J14,1+(K14-L14)/(K14-J14),IF(L14&gt;=I14,2+(J14-L14)/(J14-I14),IF(L14&gt;=H14,3+(I14-L14)/(I14-H14),IF(L14&gt;=G14,4+(H14-L14)/(H14-G14),5))))))</f>
        <v>#DIV/0!</v>
      </c>
      <c r="N14" s="214" t="e">
        <f>+M14*F14/100</f>
        <v>#DIV/0!</v>
      </c>
      <c r="O14" s="208"/>
    </row>
    <row r="15" spans="6:14" s="119" customFormat="1" ht="26.25" customHeight="1">
      <c r="F15" s="223">
        <f>SUM(F11:F14)</f>
        <v>100</v>
      </c>
      <c r="G15" s="216"/>
      <c r="H15" s="216"/>
      <c r="I15" s="217"/>
      <c r="J15" s="204"/>
      <c r="K15" s="204"/>
      <c r="L15" s="224"/>
      <c r="M15" s="224"/>
      <c r="N15" s="225" t="e">
        <f>SUM(N11:N14)</f>
        <v>#DIV/0!</v>
      </c>
    </row>
    <row r="16" spans="2:14" s="226" customFormat="1" ht="19.5" customHeight="1">
      <c r="B16" s="191"/>
      <c r="D16" s="227"/>
      <c r="E16" s="227"/>
      <c r="F16" s="227"/>
      <c r="G16" s="227"/>
      <c r="H16" s="227"/>
      <c r="I16" s="228"/>
      <c r="J16" s="229"/>
      <c r="K16" s="370"/>
      <c r="L16" s="370"/>
      <c r="M16" s="370"/>
      <c r="N16" s="370"/>
    </row>
    <row r="17" spans="1:14" s="119" customFormat="1" ht="27" customHeight="1">
      <c r="A17" s="463" t="s">
        <v>128</v>
      </c>
      <c r="B17" s="463"/>
      <c r="C17" s="463"/>
      <c r="D17" s="463"/>
      <c r="E17" s="463"/>
      <c r="F17" s="227"/>
      <c r="G17" s="197"/>
      <c r="H17" s="369"/>
      <c r="I17" s="369"/>
      <c r="J17" s="369"/>
      <c r="K17" s="369"/>
      <c r="L17" s="369"/>
      <c r="M17" s="369"/>
      <c r="N17" s="369"/>
    </row>
    <row r="18" spans="2:14" s="226" customFormat="1" ht="19.5" customHeight="1">
      <c r="B18" s="191"/>
      <c r="D18" s="227"/>
      <c r="E18" s="227"/>
      <c r="F18" s="227"/>
      <c r="G18" s="227"/>
      <c r="H18" s="227"/>
      <c r="I18" s="228"/>
      <c r="J18" s="229"/>
      <c r="K18" s="370"/>
      <c r="L18" s="370"/>
      <c r="M18" s="370"/>
      <c r="N18" s="370"/>
    </row>
    <row r="19" spans="2:14" s="226" customFormat="1" ht="24.75" customHeight="1">
      <c r="B19" s="191"/>
      <c r="D19" s="464" t="s">
        <v>136</v>
      </c>
      <c r="E19" s="464"/>
      <c r="F19" s="464"/>
      <c r="G19" s="464"/>
      <c r="H19" s="464"/>
      <c r="I19" s="228"/>
      <c r="J19" s="464" t="s">
        <v>137</v>
      </c>
      <c r="K19" s="464"/>
      <c r="L19" s="464"/>
      <c r="M19" s="464"/>
      <c r="N19" s="464"/>
    </row>
    <row r="20" spans="4:15" s="180" customFormat="1" ht="30.75" customHeight="1">
      <c r="D20" s="465" t="s">
        <v>138</v>
      </c>
      <c r="E20" s="466"/>
      <c r="F20" s="466"/>
      <c r="G20" s="466"/>
      <c r="H20" s="230"/>
      <c r="I20" s="371" t="s">
        <v>133</v>
      </c>
      <c r="J20" s="467" t="s">
        <v>92</v>
      </c>
      <c r="K20" s="468"/>
      <c r="L20" s="468"/>
      <c r="M20" s="468"/>
      <c r="N20" s="230"/>
      <c r="O20" s="205" t="s">
        <v>133</v>
      </c>
    </row>
    <row r="21" spans="4:15" s="180" customFormat="1" ht="30.75" customHeight="1">
      <c r="D21" s="465" t="s">
        <v>139</v>
      </c>
      <c r="E21" s="466"/>
      <c r="F21" s="466"/>
      <c r="G21" s="466"/>
      <c r="H21" s="231"/>
      <c r="I21" s="371" t="s">
        <v>133</v>
      </c>
      <c r="J21" s="467" t="s">
        <v>93</v>
      </c>
      <c r="K21" s="468"/>
      <c r="L21" s="468"/>
      <c r="M21" s="468"/>
      <c r="N21" s="231"/>
      <c r="O21" s="205" t="s">
        <v>133</v>
      </c>
    </row>
    <row r="22" spans="4:15" s="180" customFormat="1" ht="30.75" customHeight="1">
      <c r="D22" s="465" t="s">
        <v>153</v>
      </c>
      <c r="E22" s="466"/>
      <c r="F22" s="466"/>
      <c r="G22" s="469"/>
      <c r="H22" s="363">
        <f>SUM(H20+H21)</f>
        <v>0</v>
      </c>
      <c r="I22" s="371"/>
      <c r="J22" s="467" t="s">
        <v>154</v>
      </c>
      <c r="K22" s="468"/>
      <c r="L22" s="468"/>
      <c r="M22" s="468"/>
      <c r="N22" s="363">
        <f>SUM(N20+N21)</f>
        <v>0</v>
      </c>
      <c r="O22" s="205"/>
    </row>
    <row r="23" spans="4:15" s="180" customFormat="1" ht="48" customHeight="1">
      <c r="D23" s="470" t="s">
        <v>155</v>
      </c>
      <c r="E23" s="471"/>
      <c r="F23" s="471"/>
      <c r="G23" s="471"/>
      <c r="H23" s="230"/>
      <c r="I23" s="371" t="s">
        <v>133</v>
      </c>
      <c r="J23" s="472" t="s">
        <v>156</v>
      </c>
      <c r="K23" s="473"/>
      <c r="L23" s="473"/>
      <c r="M23" s="474"/>
      <c r="N23" s="230"/>
      <c r="O23" s="205" t="s">
        <v>133</v>
      </c>
    </row>
    <row r="24" spans="4:15" s="180" customFormat="1" ht="48" customHeight="1">
      <c r="D24" s="470" t="s">
        <v>163</v>
      </c>
      <c r="E24" s="471"/>
      <c r="F24" s="471"/>
      <c r="G24" s="471"/>
      <c r="H24" s="230"/>
      <c r="I24" s="371"/>
      <c r="J24" s="475" t="s">
        <v>135</v>
      </c>
      <c r="K24" s="476"/>
      <c r="L24" s="476"/>
      <c r="M24" s="477"/>
      <c r="N24" s="212" t="e">
        <f>SUM(N23*100)/N22</f>
        <v>#DIV/0!</v>
      </c>
      <c r="O24" s="205"/>
    </row>
    <row r="25" spans="4:15" s="180" customFormat="1" ht="48" customHeight="1">
      <c r="D25" s="478" t="s">
        <v>134</v>
      </c>
      <c r="E25" s="479"/>
      <c r="F25" s="479"/>
      <c r="G25" s="480"/>
      <c r="H25" s="212" t="e">
        <f>SUM((H23+H24)*100)/H22</f>
        <v>#DIV/0!</v>
      </c>
      <c r="I25" s="371"/>
      <c r="J25" s="481" t="s">
        <v>23</v>
      </c>
      <c r="K25" s="482"/>
      <c r="L25" s="482"/>
      <c r="M25" s="483"/>
      <c r="N25" s="232">
        <f>N22-N23</f>
        <v>0</v>
      </c>
      <c r="O25" s="205"/>
    </row>
    <row r="26" spans="4:15" s="180" customFormat="1" ht="30.75" customHeight="1">
      <c r="D26" s="484" t="s">
        <v>23</v>
      </c>
      <c r="E26" s="485"/>
      <c r="F26" s="485"/>
      <c r="G26" s="486"/>
      <c r="H26" s="232">
        <f>H22-H23-H24</f>
        <v>0</v>
      </c>
      <c r="I26" s="371"/>
      <c r="J26" s="481" t="s">
        <v>94</v>
      </c>
      <c r="K26" s="482"/>
      <c r="L26" s="482"/>
      <c r="M26" s="483"/>
      <c r="N26" s="206" t="e">
        <f>N25*100/N22</f>
        <v>#DIV/0!</v>
      </c>
      <c r="O26" s="205"/>
    </row>
    <row r="27" spans="4:14" s="180" customFormat="1" ht="30.75" customHeight="1">
      <c r="D27" s="484" t="s">
        <v>94</v>
      </c>
      <c r="E27" s="485"/>
      <c r="F27" s="485"/>
      <c r="G27" s="486"/>
      <c r="H27" s="206" t="e">
        <f>H26*100/H22</f>
        <v>#DIV/0!</v>
      </c>
      <c r="I27" s="372"/>
      <c r="J27" s="372"/>
      <c r="K27" s="372"/>
      <c r="L27" s="372"/>
      <c r="M27" s="372"/>
      <c r="N27" s="372"/>
    </row>
    <row r="28" spans="4:14" s="180" customFormat="1" ht="19.5" customHeight="1">
      <c r="D28" s="209"/>
      <c r="E28" s="209"/>
      <c r="F28" s="209"/>
      <c r="G28" s="209"/>
      <c r="H28" s="211"/>
      <c r="I28" s="210"/>
      <c r="J28" s="373"/>
      <c r="K28" s="374"/>
      <c r="L28" s="372"/>
      <c r="M28" s="372"/>
      <c r="N28" s="372"/>
    </row>
    <row r="29" spans="4:14" s="180" customFormat="1" ht="45.75" customHeight="1">
      <c r="D29" s="209"/>
      <c r="E29" s="209"/>
      <c r="F29" s="487" t="s">
        <v>135</v>
      </c>
      <c r="G29" s="487"/>
      <c r="H29" s="487"/>
      <c r="I29" s="487"/>
      <c r="J29" s="234" t="e">
        <f>SUM(H23+N23)*100/(H22+N22)</f>
        <v>#DIV/0!</v>
      </c>
      <c r="K29" s="374"/>
      <c r="L29" s="372"/>
      <c r="M29" s="372"/>
      <c r="N29" s="372"/>
    </row>
    <row r="30" spans="4:14" s="180" customFormat="1" ht="19.5" customHeight="1">
      <c r="D30" s="209"/>
      <c r="E30" s="209"/>
      <c r="F30" s="209"/>
      <c r="G30" s="209"/>
      <c r="H30" s="211"/>
      <c r="I30" s="210"/>
      <c r="J30" s="373"/>
      <c r="K30" s="374"/>
      <c r="L30" s="372"/>
      <c r="M30" s="372"/>
      <c r="N30" s="372"/>
    </row>
    <row r="31" spans="1:14" s="119" customFormat="1" ht="24.75" customHeight="1">
      <c r="A31" s="488" t="s">
        <v>129</v>
      </c>
      <c r="B31" s="488"/>
      <c r="C31" s="488"/>
      <c r="D31" s="488"/>
      <c r="E31" s="488"/>
      <c r="F31" s="209"/>
      <c r="G31" s="197"/>
      <c r="H31" s="369"/>
      <c r="I31" s="369"/>
      <c r="J31" s="369"/>
      <c r="K31" s="369"/>
      <c r="L31" s="369"/>
      <c r="M31" s="369"/>
      <c r="N31" s="369"/>
    </row>
    <row r="32" spans="4:14" s="180" customFormat="1" ht="19.5" customHeight="1">
      <c r="D32" s="207"/>
      <c r="E32" s="207"/>
      <c r="F32" s="207"/>
      <c r="G32" s="207"/>
      <c r="H32" s="375"/>
      <c r="I32" s="211"/>
      <c r="J32" s="373"/>
      <c r="K32" s="374"/>
      <c r="L32" s="372"/>
      <c r="M32" s="372"/>
      <c r="N32" s="372"/>
    </row>
    <row r="33" spans="4:14" s="180" customFormat="1" ht="34.5" customHeight="1">
      <c r="D33" s="489" t="s">
        <v>95</v>
      </c>
      <c r="E33" s="489"/>
      <c r="F33" s="489"/>
      <c r="G33" s="489"/>
      <c r="H33" s="489"/>
      <c r="I33" s="230"/>
      <c r="J33" s="380" t="s">
        <v>8</v>
      </c>
      <c r="K33" s="374"/>
      <c r="L33" s="372"/>
      <c r="M33" s="372"/>
      <c r="N33" s="372"/>
    </row>
    <row r="34" spans="4:14" s="180" customFormat="1" ht="34.5" customHeight="1">
      <c r="D34" s="489" t="s">
        <v>96</v>
      </c>
      <c r="E34" s="489"/>
      <c r="F34" s="489"/>
      <c r="G34" s="489"/>
      <c r="H34" s="489"/>
      <c r="I34" s="231"/>
      <c r="J34" s="380" t="s">
        <v>8</v>
      </c>
      <c r="K34" s="374"/>
      <c r="L34" s="372"/>
      <c r="M34" s="372"/>
      <c r="N34" s="372"/>
    </row>
    <row r="35" spans="4:14" s="180" customFormat="1" ht="34.5" customHeight="1">
      <c r="D35" s="465" t="s">
        <v>97</v>
      </c>
      <c r="E35" s="466"/>
      <c r="F35" s="466"/>
      <c r="G35" s="466"/>
      <c r="H35" s="469"/>
      <c r="I35" s="232">
        <f>I33+I34</f>
        <v>0</v>
      </c>
      <c r="J35" s="380"/>
      <c r="K35" s="374"/>
      <c r="L35" s="372"/>
      <c r="M35" s="372"/>
      <c r="N35" s="372"/>
    </row>
    <row r="36" spans="4:14" s="180" customFormat="1" ht="54.75" customHeight="1">
      <c r="D36" s="490" t="s">
        <v>157</v>
      </c>
      <c r="E36" s="490"/>
      <c r="F36" s="490"/>
      <c r="G36" s="490"/>
      <c r="H36" s="490"/>
      <c r="I36" s="379"/>
      <c r="J36" s="380" t="s">
        <v>8</v>
      </c>
      <c r="K36" s="374"/>
      <c r="L36" s="372"/>
      <c r="M36" s="372"/>
      <c r="N36" s="372"/>
    </row>
    <row r="37" spans="4:14" s="180" customFormat="1" ht="34.5" customHeight="1">
      <c r="D37" s="491" t="s">
        <v>131</v>
      </c>
      <c r="E37" s="492"/>
      <c r="F37" s="492"/>
      <c r="G37" s="492"/>
      <c r="H37" s="493"/>
      <c r="I37" s="212" t="e">
        <f>I36*100/I35</f>
        <v>#DIV/0!</v>
      </c>
      <c r="J37" s="373"/>
      <c r="K37" s="374"/>
      <c r="L37" s="372"/>
      <c r="M37" s="372"/>
      <c r="N37" s="372"/>
    </row>
    <row r="38" spans="4:14" s="180" customFormat="1" ht="34.5" customHeight="1">
      <c r="D38" s="494" t="s">
        <v>23</v>
      </c>
      <c r="E38" s="494"/>
      <c r="F38" s="494"/>
      <c r="G38" s="494"/>
      <c r="H38" s="494"/>
      <c r="I38" s="232">
        <f>I35-I36</f>
        <v>0</v>
      </c>
      <c r="J38" s="376"/>
      <c r="K38" s="374"/>
      <c r="L38" s="372"/>
      <c r="M38" s="372"/>
      <c r="N38" s="372"/>
    </row>
    <row r="39" spans="4:14" s="180" customFormat="1" ht="34.5" customHeight="1">
      <c r="D39" s="494" t="s">
        <v>94</v>
      </c>
      <c r="E39" s="494"/>
      <c r="F39" s="494"/>
      <c r="G39" s="494"/>
      <c r="H39" s="494"/>
      <c r="I39" s="206" t="e">
        <f>I38*100/I35</f>
        <v>#DIV/0!</v>
      </c>
      <c r="J39" s="373"/>
      <c r="K39" s="374"/>
      <c r="L39" s="372"/>
      <c r="M39" s="372"/>
      <c r="N39" s="372"/>
    </row>
    <row r="40" spans="4:14" s="180" customFormat="1" ht="19.5" customHeight="1">
      <c r="D40" s="207"/>
      <c r="E40" s="207"/>
      <c r="F40" s="207"/>
      <c r="G40" s="207"/>
      <c r="H40" s="375"/>
      <c r="I40" s="211"/>
      <c r="J40" s="373"/>
      <c r="K40" s="374"/>
      <c r="L40" s="372"/>
      <c r="M40" s="372"/>
      <c r="N40" s="372"/>
    </row>
    <row r="41" spans="1:14" s="119" customFormat="1" ht="24.75" customHeight="1">
      <c r="A41" s="488" t="s">
        <v>130</v>
      </c>
      <c r="B41" s="488"/>
      <c r="C41" s="488"/>
      <c r="D41" s="488"/>
      <c r="E41" s="488"/>
      <c r="F41" s="207"/>
      <c r="G41" s="197"/>
      <c r="H41" s="369"/>
      <c r="I41" s="369"/>
      <c r="J41" s="369"/>
      <c r="K41" s="369"/>
      <c r="L41" s="369"/>
      <c r="M41" s="369"/>
      <c r="N41" s="369"/>
    </row>
    <row r="42" spans="1:14" s="119" customFormat="1" ht="19.5" customHeight="1">
      <c r="A42" s="233"/>
      <c r="B42" s="233"/>
      <c r="C42" s="233"/>
      <c r="D42" s="233"/>
      <c r="E42" s="233"/>
      <c r="F42" s="233"/>
      <c r="G42" s="197"/>
      <c r="H42" s="369"/>
      <c r="I42" s="369"/>
      <c r="J42" s="369"/>
      <c r="K42" s="369"/>
      <c r="L42" s="369"/>
      <c r="M42" s="369"/>
      <c r="N42" s="369"/>
    </row>
    <row r="43" spans="4:14" s="180" customFormat="1" ht="34.5" customHeight="1">
      <c r="D43" s="489" t="s">
        <v>98</v>
      </c>
      <c r="E43" s="489"/>
      <c r="F43" s="489"/>
      <c r="G43" s="489"/>
      <c r="H43" s="489"/>
      <c r="I43" s="230"/>
      <c r="J43" s="380" t="s">
        <v>8</v>
      </c>
      <c r="K43" s="374"/>
      <c r="L43" s="372"/>
      <c r="M43" s="372"/>
      <c r="N43" s="372"/>
    </row>
    <row r="44" spans="4:14" s="180" customFormat="1" ht="34.5" customHeight="1">
      <c r="D44" s="489" t="s">
        <v>99</v>
      </c>
      <c r="E44" s="489"/>
      <c r="F44" s="489"/>
      <c r="G44" s="489"/>
      <c r="H44" s="489"/>
      <c r="I44" s="231"/>
      <c r="J44" s="380" t="s">
        <v>8</v>
      </c>
      <c r="K44" s="374"/>
      <c r="L44" s="372"/>
      <c r="M44" s="372"/>
      <c r="N44" s="372"/>
    </row>
    <row r="45" spans="4:14" s="180" customFormat="1" ht="34.5" customHeight="1">
      <c r="D45" s="465" t="s">
        <v>100</v>
      </c>
      <c r="E45" s="466"/>
      <c r="F45" s="466"/>
      <c r="G45" s="466"/>
      <c r="H45" s="469"/>
      <c r="I45" s="232">
        <f>I43+I44</f>
        <v>0</v>
      </c>
      <c r="J45" s="376"/>
      <c r="K45" s="374"/>
      <c r="L45" s="372"/>
      <c r="M45" s="372"/>
      <c r="N45" s="372"/>
    </row>
    <row r="46" spans="4:14" s="180" customFormat="1" ht="54.75" customHeight="1">
      <c r="D46" s="490" t="s">
        <v>158</v>
      </c>
      <c r="E46" s="490"/>
      <c r="F46" s="490"/>
      <c r="G46" s="490"/>
      <c r="H46" s="490"/>
      <c r="I46" s="379"/>
      <c r="J46" s="380" t="s">
        <v>8</v>
      </c>
      <c r="K46" s="374"/>
      <c r="L46" s="372"/>
      <c r="M46" s="372"/>
      <c r="N46" s="372"/>
    </row>
    <row r="47" spans="4:14" s="180" customFormat="1" ht="34.5" customHeight="1">
      <c r="D47" s="491" t="s">
        <v>101</v>
      </c>
      <c r="E47" s="492"/>
      <c r="F47" s="492"/>
      <c r="G47" s="492"/>
      <c r="H47" s="493"/>
      <c r="I47" s="212" t="e">
        <f>I46*100/I45</f>
        <v>#DIV/0!</v>
      </c>
      <c r="J47" s="373"/>
      <c r="K47" s="374"/>
      <c r="L47" s="372"/>
      <c r="M47" s="372"/>
      <c r="N47" s="372"/>
    </row>
    <row r="48" spans="4:14" s="180" customFormat="1" ht="34.5" customHeight="1">
      <c r="D48" s="494" t="s">
        <v>23</v>
      </c>
      <c r="E48" s="494"/>
      <c r="F48" s="494"/>
      <c r="G48" s="494"/>
      <c r="H48" s="494"/>
      <c r="I48" s="232">
        <f>I45-I46</f>
        <v>0</v>
      </c>
      <c r="J48" s="376"/>
      <c r="K48" s="374"/>
      <c r="L48" s="372"/>
      <c r="M48" s="372"/>
      <c r="N48" s="372"/>
    </row>
    <row r="49" spans="4:14" s="180" customFormat="1" ht="34.5" customHeight="1">
      <c r="D49" s="494" t="s">
        <v>94</v>
      </c>
      <c r="E49" s="494"/>
      <c r="F49" s="494"/>
      <c r="G49" s="494"/>
      <c r="H49" s="494"/>
      <c r="I49" s="206" t="e">
        <f>I48*100/I45</f>
        <v>#DIV/0!</v>
      </c>
      <c r="J49" s="373"/>
      <c r="K49" s="374"/>
      <c r="L49" s="372"/>
      <c r="M49" s="372"/>
      <c r="N49" s="372"/>
    </row>
    <row r="50" spans="4:14" s="180" customFormat="1" ht="19.5" customHeight="1">
      <c r="D50" s="209"/>
      <c r="E50" s="209"/>
      <c r="F50" s="209"/>
      <c r="G50" s="209"/>
      <c r="H50" s="211"/>
      <c r="I50" s="211"/>
      <c r="J50" s="211"/>
      <c r="K50" s="374"/>
      <c r="L50" s="372"/>
      <c r="M50" s="372"/>
      <c r="N50" s="372"/>
    </row>
    <row r="51" spans="4:14" s="180" customFormat="1" ht="54.75" customHeight="1">
      <c r="D51" s="497" t="s">
        <v>176</v>
      </c>
      <c r="E51" s="497"/>
      <c r="F51" s="497"/>
      <c r="G51" s="497"/>
      <c r="H51" s="497"/>
      <c r="I51" s="232">
        <f>H22+N22+I35+I45</f>
        <v>0</v>
      </c>
      <c r="J51" s="373"/>
      <c r="K51" s="374"/>
      <c r="L51" s="372"/>
      <c r="M51" s="372"/>
      <c r="N51" s="372"/>
    </row>
    <row r="52" spans="4:14" s="180" customFormat="1" ht="54.75" customHeight="1">
      <c r="D52" s="497" t="s">
        <v>151</v>
      </c>
      <c r="E52" s="497"/>
      <c r="F52" s="497"/>
      <c r="G52" s="497"/>
      <c r="H52" s="497"/>
      <c r="I52" s="232">
        <f>H23+N23+I36+I46</f>
        <v>0</v>
      </c>
      <c r="J52" s="373"/>
      <c r="K52" s="374"/>
      <c r="L52" s="372"/>
      <c r="M52" s="372"/>
      <c r="N52" s="372"/>
    </row>
    <row r="53" spans="4:14" s="180" customFormat="1" ht="19.5" customHeight="1">
      <c r="D53" s="498"/>
      <c r="E53" s="498"/>
      <c r="F53" s="498"/>
      <c r="G53" s="498"/>
      <c r="H53" s="498"/>
      <c r="I53" s="211"/>
      <c r="J53" s="373"/>
      <c r="K53" s="374"/>
      <c r="L53" s="372"/>
      <c r="M53" s="372"/>
      <c r="N53" s="372"/>
    </row>
    <row r="54" spans="4:14" s="180" customFormat="1" ht="69" customHeight="1">
      <c r="D54" s="497" t="s">
        <v>175</v>
      </c>
      <c r="E54" s="497"/>
      <c r="F54" s="497"/>
      <c r="G54" s="497"/>
      <c r="H54" s="497"/>
      <c r="I54" s="212" t="e">
        <f>I52*100/I51</f>
        <v>#DIV/0!</v>
      </c>
      <c r="J54" s="373"/>
      <c r="K54" s="374"/>
      <c r="L54" s="372"/>
      <c r="M54" s="372"/>
      <c r="N54" s="372"/>
    </row>
    <row r="55" spans="2:12" ht="18" customHeight="1">
      <c r="B55" s="125"/>
      <c r="C55" s="125"/>
      <c r="D55" s="125"/>
      <c r="E55" s="125"/>
      <c r="F55" s="125"/>
      <c r="G55" s="125"/>
      <c r="H55" s="377"/>
      <c r="I55" s="377"/>
      <c r="J55" s="377"/>
      <c r="K55" s="377"/>
      <c r="L55" s="377"/>
    </row>
    <row r="56" spans="2:14" s="123" customFormat="1" ht="27" customHeight="1">
      <c r="B56" s="499" t="s">
        <v>68</v>
      </c>
      <c r="C56" s="499"/>
      <c r="D56" s="499"/>
      <c r="H56" s="378"/>
      <c r="I56" s="378"/>
      <c r="J56" s="378"/>
      <c r="K56" s="378"/>
      <c r="L56" s="378"/>
      <c r="M56" s="378"/>
      <c r="N56" s="378"/>
    </row>
    <row r="57" spans="2:14" s="123" customFormat="1" ht="27" customHeight="1"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378"/>
      <c r="N57" s="378"/>
    </row>
    <row r="58" spans="2:14" s="123" customFormat="1" ht="27" customHeight="1">
      <c r="B58" s="500"/>
      <c r="C58" s="500"/>
      <c r="D58" s="500"/>
      <c r="E58" s="500"/>
      <c r="F58" s="500"/>
      <c r="G58" s="500"/>
      <c r="H58" s="500"/>
      <c r="I58" s="500"/>
      <c r="J58" s="500"/>
      <c r="K58" s="500"/>
      <c r="L58" s="500"/>
      <c r="M58" s="378"/>
      <c r="N58" s="378"/>
    </row>
    <row r="59" spans="2:14" s="123" customFormat="1" ht="27" customHeight="1">
      <c r="B59" s="500"/>
      <c r="C59" s="500"/>
      <c r="D59" s="500"/>
      <c r="E59" s="500"/>
      <c r="F59" s="500"/>
      <c r="G59" s="500"/>
      <c r="H59" s="500"/>
      <c r="I59" s="500"/>
      <c r="J59" s="500"/>
      <c r="K59" s="500"/>
      <c r="L59" s="500"/>
      <c r="M59" s="378"/>
      <c r="N59" s="378"/>
    </row>
    <row r="60" spans="2:14" s="123" customFormat="1" ht="27" customHeight="1">
      <c r="B60" s="500"/>
      <c r="C60" s="500"/>
      <c r="D60" s="500"/>
      <c r="E60" s="500"/>
      <c r="F60" s="500"/>
      <c r="G60" s="500"/>
      <c r="H60" s="500"/>
      <c r="I60" s="500"/>
      <c r="J60" s="500"/>
      <c r="K60" s="500"/>
      <c r="L60" s="500"/>
      <c r="M60" s="378"/>
      <c r="N60" s="378"/>
    </row>
    <row r="61" spans="2:14" s="123" customFormat="1" ht="27" customHeight="1">
      <c r="B61" s="500"/>
      <c r="C61" s="500"/>
      <c r="D61" s="500"/>
      <c r="E61" s="500"/>
      <c r="F61" s="500"/>
      <c r="G61" s="500"/>
      <c r="H61" s="500"/>
      <c r="I61" s="500"/>
      <c r="J61" s="500"/>
      <c r="K61" s="500"/>
      <c r="L61" s="500"/>
      <c r="M61" s="378"/>
      <c r="N61" s="378"/>
    </row>
    <row r="62" spans="2:14" s="123" customFormat="1" ht="27" customHeight="1">
      <c r="B62" s="176" t="s">
        <v>62</v>
      </c>
      <c r="C62" s="124"/>
      <c r="D62" s="124"/>
      <c r="E62" s="124"/>
      <c r="F62" s="124"/>
      <c r="G62" s="124"/>
      <c r="H62" s="377"/>
      <c r="I62" s="377"/>
      <c r="J62" s="377"/>
      <c r="K62" s="377"/>
      <c r="L62" s="377"/>
      <c r="M62" s="378"/>
      <c r="N62" s="378"/>
    </row>
    <row r="63" spans="2:14" s="123" customFormat="1" ht="27" customHeight="1">
      <c r="B63" s="125"/>
      <c r="C63" s="125"/>
      <c r="D63" s="125"/>
      <c r="E63" s="125"/>
      <c r="F63" s="125"/>
      <c r="G63" s="125"/>
      <c r="H63" s="377"/>
      <c r="I63" s="377"/>
      <c r="J63" s="377"/>
      <c r="K63" s="377"/>
      <c r="L63" s="377"/>
      <c r="M63" s="378"/>
      <c r="N63" s="378"/>
    </row>
    <row r="64" spans="2:7" ht="27" customHeight="1">
      <c r="B64" s="176" t="s">
        <v>22</v>
      </c>
      <c r="C64" s="187"/>
      <c r="D64" s="187"/>
      <c r="E64" s="187"/>
      <c r="F64" s="187"/>
      <c r="G64" s="187"/>
    </row>
    <row r="65" spans="2:12" ht="27" customHeight="1">
      <c r="B65" s="495"/>
      <c r="C65" s="495"/>
      <c r="D65" s="495"/>
      <c r="E65" s="495"/>
      <c r="F65" s="495"/>
      <c r="G65" s="495"/>
      <c r="H65" s="495"/>
      <c r="I65" s="495"/>
      <c r="J65" s="495"/>
      <c r="K65" s="495"/>
      <c r="L65" s="495"/>
    </row>
    <row r="66" spans="2:12" ht="27" customHeight="1">
      <c r="B66" s="495"/>
      <c r="C66" s="495"/>
      <c r="D66" s="495"/>
      <c r="E66" s="495"/>
      <c r="F66" s="495"/>
      <c r="G66" s="495"/>
      <c r="H66" s="495"/>
      <c r="I66" s="495"/>
      <c r="J66" s="495"/>
      <c r="K66" s="495"/>
      <c r="L66" s="495"/>
    </row>
    <row r="67" spans="2:12" ht="27" customHeight="1">
      <c r="B67" s="495"/>
      <c r="C67" s="495"/>
      <c r="D67" s="495"/>
      <c r="E67" s="495"/>
      <c r="F67" s="495"/>
      <c r="G67" s="495"/>
      <c r="H67" s="495"/>
      <c r="I67" s="495"/>
      <c r="J67" s="495"/>
      <c r="K67" s="495"/>
      <c r="L67" s="495"/>
    </row>
    <row r="68" spans="2:12" ht="27" customHeight="1">
      <c r="B68" s="495"/>
      <c r="C68" s="495"/>
      <c r="D68" s="495"/>
      <c r="E68" s="495"/>
      <c r="F68" s="495"/>
      <c r="G68" s="495"/>
      <c r="H68" s="495"/>
      <c r="I68" s="495"/>
      <c r="J68" s="495"/>
      <c r="K68" s="495"/>
      <c r="L68" s="495"/>
    </row>
    <row r="69" spans="2:12" ht="27" customHeight="1">
      <c r="B69" s="495"/>
      <c r="C69" s="495"/>
      <c r="D69" s="495"/>
      <c r="E69" s="495"/>
      <c r="F69" s="495"/>
      <c r="G69" s="495"/>
      <c r="H69" s="495"/>
      <c r="I69" s="495"/>
      <c r="J69" s="495"/>
      <c r="K69" s="495"/>
      <c r="L69" s="495"/>
    </row>
    <row r="70" spans="2:10" ht="27" customHeight="1">
      <c r="B70" s="496" t="s">
        <v>62</v>
      </c>
      <c r="C70" s="496"/>
      <c r="D70" s="496"/>
      <c r="E70" s="496"/>
      <c r="F70" s="496"/>
      <c r="G70" s="496"/>
      <c r="H70" s="496"/>
      <c r="I70" s="496"/>
      <c r="J70" s="496"/>
    </row>
  </sheetData>
  <sheetProtection password="DE4A" sheet="1"/>
  <mergeCells count="57">
    <mergeCell ref="B65:L69"/>
    <mergeCell ref="B70:J70"/>
    <mergeCell ref="D51:H51"/>
    <mergeCell ref="D52:H52"/>
    <mergeCell ref="D53:H53"/>
    <mergeCell ref="D54:H54"/>
    <mergeCell ref="B56:D56"/>
    <mergeCell ref="B57:L61"/>
    <mergeCell ref="D44:H44"/>
    <mergeCell ref="D45:H45"/>
    <mergeCell ref="D46:H46"/>
    <mergeCell ref="D47:H47"/>
    <mergeCell ref="D48:H48"/>
    <mergeCell ref="D49:H49"/>
    <mergeCell ref="D36:H36"/>
    <mergeCell ref="D37:H37"/>
    <mergeCell ref="D38:H38"/>
    <mergeCell ref="D39:H39"/>
    <mergeCell ref="A41:E41"/>
    <mergeCell ref="D43:H43"/>
    <mergeCell ref="D27:G27"/>
    <mergeCell ref="F29:I29"/>
    <mergeCell ref="A31:E31"/>
    <mergeCell ref="D33:H33"/>
    <mergeCell ref="D34:H34"/>
    <mergeCell ref="D35:H35"/>
    <mergeCell ref="D24:G24"/>
    <mergeCell ref="J24:M24"/>
    <mergeCell ref="D25:G25"/>
    <mergeCell ref="J25:M25"/>
    <mergeCell ref="D26:G26"/>
    <mergeCell ref="J26:M26"/>
    <mergeCell ref="D21:G21"/>
    <mergeCell ref="J21:M21"/>
    <mergeCell ref="D22:G22"/>
    <mergeCell ref="J22:M22"/>
    <mergeCell ref="D23:G23"/>
    <mergeCell ref="J23:M23"/>
    <mergeCell ref="C13:E13"/>
    <mergeCell ref="C14:E14"/>
    <mergeCell ref="A17:E17"/>
    <mergeCell ref="D19:H19"/>
    <mergeCell ref="J19:N19"/>
    <mergeCell ref="D20:G20"/>
    <mergeCell ref="J20:M20"/>
    <mergeCell ref="C9:E9"/>
    <mergeCell ref="M9:N9"/>
    <mergeCell ref="B10:B12"/>
    <mergeCell ref="C10:E10"/>
    <mergeCell ref="C11:E11"/>
    <mergeCell ref="C12:E12"/>
    <mergeCell ref="D2:N2"/>
    <mergeCell ref="A3:B3"/>
    <mergeCell ref="A4:B4"/>
    <mergeCell ref="A5:B5"/>
    <mergeCell ref="A6:B6"/>
    <mergeCell ref="G8:K8"/>
  </mergeCells>
  <printOptions/>
  <pageMargins left="0.28" right="0.23" top="0.42" bottom="0.4330708661417323" header="0.31496062992125984" footer="0.31496062992125984"/>
  <pageSetup horizontalDpi="600" verticalDpi="600" orientation="landscape" scale="75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view="pageLayout" workbookViewId="0" topLeftCell="A1">
      <selection activeCell="J12" sqref="J12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76" t="str">
        <f>summary2022Y!A6</f>
        <v>สำนักงานคดีปราบปรามการทุจริตภาค...............................</v>
      </c>
    </row>
    <row r="2" spans="1:11" s="119" customFormat="1" ht="31.5" customHeight="1">
      <c r="A2" s="171" t="s">
        <v>120</v>
      </c>
      <c r="B2" s="255">
        <v>3.1</v>
      </c>
      <c r="C2" s="172" t="s">
        <v>0</v>
      </c>
      <c r="D2" s="439" t="str">
        <f>summary2022Y!B13</f>
        <v>ร้อยละของหน่วยงานที่นำเข้าข้อมูลในระบบสารคดีอิเล็กทรอนิกส์ได้ครบถ้วน และถูกต้องตามที่สำนักงานอัยการสูงสุดกำหนด   </v>
      </c>
      <c r="E2" s="440"/>
      <c r="F2" s="440"/>
      <c r="G2" s="440"/>
      <c r="H2" s="440"/>
      <c r="I2" s="440"/>
      <c r="J2" s="440"/>
      <c r="K2" s="267"/>
    </row>
    <row r="3" spans="1:4" s="119" customFormat="1" ht="24.75" customHeight="1">
      <c r="A3" s="441" t="s">
        <v>1</v>
      </c>
      <c r="B3" s="442"/>
      <c r="C3" s="172" t="s">
        <v>0</v>
      </c>
      <c r="D3" s="173">
        <v>3</v>
      </c>
    </row>
    <row r="4" spans="1:5" s="119" customFormat="1" ht="24.75" customHeight="1">
      <c r="A4" s="441" t="s">
        <v>2</v>
      </c>
      <c r="B4" s="442"/>
      <c r="C4" s="174" t="s">
        <v>0</v>
      </c>
      <c r="D4" s="175" t="e">
        <f>IF(E6=1,"N/A",I10)</f>
        <v>#DIV/0!</v>
      </c>
      <c r="E4" s="176"/>
    </row>
    <row r="5" spans="1:5" s="119" customFormat="1" ht="24.75" customHeight="1">
      <c r="A5" s="441" t="s">
        <v>3</v>
      </c>
      <c r="B5" s="442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</row>
    <row r="6" spans="1:6" s="119" customFormat="1" ht="24.75" customHeight="1">
      <c r="A6" s="441" t="s">
        <v>4</v>
      </c>
      <c r="B6" s="442"/>
      <c r="C6" s="174" t="s">
        <v>0</v>
      </c>
      <c r="D6" s="178" t="e">
        <f>IF(E6=1,1,J10)</f>
        <v>#DIV/0!</v>
      </c>
      <c r="E6" s="366"/>
      <c r="F6" s="122" t="s">
        <v>5</v>
      </c>
    </row>
    <row r="7" spans="6:7" s="119" customFormat="1" ht="20.25">
      <c r="F7" s="196"/>
      <c r="G7" s="197"/>
    </row>
    <row r="8" spans="1:8" s="181" customFormat="1" ht="26.25" customHeight="1">
      <c r="A8" s="120"/>
      <c r="C8" s="118"/>
      <c r="D8" s="504" t="s">
        <v>6</v>
      </c>
      <c r="E8" s="504"/>
      <c r="F8" s="504"/>
      <c r="G8" s="504"/>
      <c r="H8" s="504"/>
    </row>
    <row r="9" spans="1:10" s="181" customFormat="1" ht="26.25" customHeight="1">
      <c r="A9" s="120"/>
      <c r="C9" s="118"/>
      <c r="D9" s="190" t="s">
        <v>13</v>
      </c>
      <c r="E9" s="190" t="s">
        <v>14</v>
      </c>
      <c r="F9" s="190" t="s">
        <v>15</v>
      </c>
      <c r="G9" s="190" t="s">
        <v>16</v>
      </c>
      <c r="H9" s="190" t="s">
        <v>17</v>
      </c>
      <c r="I9" s="192" t="s">
        <v>2</v>
      </c>
      <c r="J9" s="362" t="s">
        <v>7</v>
      </c>
    </row>
    <row r="10" spans="2:10" s="181" customFormat="1" ht="26.25" customHeight="1">
      <c r="B10" s="188"/>
      <c r="D10" s="189">
        <v>40</v>
      </c>
      <c r="E10" s="189">
        <v>50</v>
      </c>
      <c r="F10" s="189">
        <v>60</v>
      </c>
      <c r="G10" s="189">
        <v>70</v>
      </c>
      <c r="H10" s="189">
        <v>80</v>
      </c>
      <c r="I10" s="195" t="e">
        <f>J13*100/J12</f>
        <v>#DIV/0!</v>
      </c>
      <c r="J10" s="194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1" customFormat="1" ht="20.25">
      <c r="C11" s="198"/>
      <c r="D11" s="199"/>
      <c r="E11" s="200"/>
    </row>
    <row r="12" spans="4:11" s="180" customFormat="1" ht="54.75" customHeight="1">
      <c r="D12" s="501" t="s">
        <v>171</v>
      </c>
      <c r="E12" s="502"/>
      <c r="F12" s="502"/>
      <c r="G12" s="502"/>
      <c r="H12" s="502"/>
      <c r="I12" s="502"/>
      <c r="J12" s="367"/>
      <c r="K12" s="122" t="s">
        <v>8</v>
      </c>
    </row>
    <row r="13" spans="4:11" s="180" customFormat="1" ht="54.75" customHeight="1">
      <c r="D13" s="501" t="s">
        <v>172</v>
      </c>
      <c r="E13" s="501"/>
      <c r="F13" s="501"/>
      <c r="G13" s="501"/>
      <c r="H13" s="501"/>
      <c r="I13" s="501"/>
      <c r="J13" s="367"/>
      <c r="K13" s="122" t="s">
        <v>8</v>
      </c>
    </row>
    <row r="14" spans="4:11" s="180" customFormat="1" ht="31.5" customHeight="1">
      <c r="D14" s="182"/>
      <c r="E14" s="183"/>
      <c r="F14" s="183"/>
      <c r="G14" s="183"/>
      <c r="H14" s="183"/>
      <c r="I14" s="183"/>
      <c r="J14" s="184"/>
      <c r="K14" s="185"/>
    </row>
    <row r="15" spans="4:11" s="180" customFormat="1" ht="54.75" customHeight="1">
      <c r="D15" s="503" t="s">
        <v>132</v>
      </c>
      <c r="E15" s="503"/>
      <c r="F15" s="503"/>
      <c r="G15" s="503"/>
      <c r="H15" s="503"/>
      <c r="I15" s="186" t="e">
        <f>J13*100/J12</f>
        <v>#DIV/0!</v>
      </c>
      <c r="J15" s="184"/>
      <c r="K15" s="185"/>
    </row>
    <row r="16" spans="4:11" s="180" customFormat="1" ht="28.5" customHeight="1">
      <c r="D16" s="182"/>
      <c r="E16" s="183"/>
      <c r="F16" s="183"/>
      <c r="G16" s="183"/>
      <c r="H16" s="183"/>
      <c r="I16" s="183"/>
      <c r="J16" s="184"/>
      <c r="K16" s="185"/>
    </row>
    <row r="17" spans="2:4" s="123" customFormat="1" ht="24" customHeight="1">
      <c r="B17" s="496" t="s">
        <v>68</v>
      </c>
      <c r="C17" s="496"/>
      <c r="D17" s="496"/>
    </row>
    <row r="18" spans="2:11" s="123" customFormat="1" ht="24" customHeight="1">
      <c r="B18" s="500"/>
      <c r="C18" s="500"/>
      <c r="D18" s="500"/>
      <c r="E18" s="500"/>
      <c r="F18" s="500"/>
      <c r="G18" s="500"/>
      <c r="H18" s="500"/>
      <c r="I18" s="500"/>
      <c r="J18" s="500"/>
      <c r="K18" s="500"/>
    </row>
    <row r="19" spans="2:11" s="123" customFormat="1" ht="24" customHeight="1">
      <c r="B19" s="500"/>
      <c r="C19" s="500"/>
      <c r="D19" s="500"/>
      <c r="E19" s="500"/>
      <c r="F19" s="500"/>
      <c r="G19" s="500"/>
      <c r="H19" s="500"/>
      <c r="I19" s="500"/>
      <c r="J19" s="500"/>
      <c r="K19" s="500"/>
    </row>
    <row r="20" spans="2:11" s="123" customFormat="1" ht="24" customHeight="1">
      <c r="B20" s="500"/>
      <c r="C20" s="500"/>
      <c r="D20" s="500"/>
      <c r="E20" s="500"/>
      <c r="F20" s="500"/>
      <c r="G20" s="500"/>
      <c r="H20" s="500"/>
      <c r="I20" s="500"/>
      <c r="J20" s="500"/>
      <c r="K20" s="500"/>
    </row>
    <row r="21" spans="2:11" s="123" customFormat="1" ht="24" customHeight="1">
      <c r="B21" s="500"/>
      <c r="C21" s="500"/>
      <c r="D21" s="500"/>
      <c r="E21" s="500"/>
      <c r="F21" s="500"/>
      <c r="G21" s="500"/>
      <c r="H21" s="500"/>
      <c r="I21" s="500"/>
      <c r="J21" s="500"/>
      <c r="K21" s="500"/>
    </row>
    <row r="22" spans="2:11" s="123" customFormat="1" ht="24" customHeight="1">
      <c r="B22" s="500"/>
      <c r="C22" s="500"/>
      <c r="D22" s="500"/>
      <c r="E22" s="500"/>
      <c r="F22" s="500"/>
      <c r="G22" s="500"/>
      <c r="H22" s="500"/>
      <c r="I22" s="500"/>
      <c r="J22" s="500"/>
      <c r="K22" s="500"/>
    </row>
    <row r="23" spans="2:11" s="123" customFormat="1" ht="24" customHeight="1">
      <c r="B23" s="500"/>
      <c r="C23" s="500"/>
      <c r="D23" s="500"/>
      <c r="E23" s="500"/>
      <c r="F23" s="500"/>
      <c r="G23" s="500"/>
      <c r="H23" s="500"/>
      <c r="I23" s="500"/>
      <c r="J23" s="500"/>
      <c r="K23" s="500"/>
    </row>
    <row r="24" spans="2:11" s="123" customFormat="1" ht="24" customHeight="1">
      <c r="B24" s="496" t="s">
        <v>62</v>
      </c>
      <c r="C24" s="496"/>
      <c r="D24" s="496"/>
      <c r="E24" s="496"/>
      <c r="F24" s="496"/>
      <c r="G24" s="496"/>
      <c r="H24" s="496"/>
      <c r="I24" s="496"/>
      <c r="J24" s="496"/>
      <c r="K24" s="496"/>
    </row>
    <row r="25" spans="2:11" s="123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87" t="s">
        <v>22</v>
      </c>
      <c r="C26" s="187"/>
      <c r="D26" s="187"/>
      <c r="E26" s="187"/>
      <c r="F26" s="187"/>
      <c r="G26" s="187"/>
      <c r="H26" s="187"/>
      <c r="I26" s="187"/>
      <c r="J26" s="187"/>
      <c r="K26" s="187"/>
    </row>
    <row r="27" spans="2:11" ht="24" customHeight="1">
      <c r="B27" s="529"/>
      <c r="C27" s="529"/>
      <c r="D27" s="529"/>
      <c r="E27" s="529"/>
      <c r="F27" s="529"/>
      <c r="G27" s="529"/>
      <c r="H27" s="529"/>
      <c r="I27" s="529"/>
      <c r="J27" s="529"/>
      <c r="K27" s="529"/>
    </row>
    <row r="28" spans="2:11" ht="24" customHeight="1">
      <c r="B28" s="529"/>
      <c r="C28" s="529"/>
      <c r="D28" s="529"/>
      <c r="E28" s="529"/>
      <c r="F28" s="529"/>
      <c r="G28" s="529"/>
      <c r="H28" s="529"/>
      <c r="I28" s="529"/>
      <c r="J28" s="529"/>
      <c r="K28" s="529"/>
    </row>
    <row r="29" spans="2:11" ht="24" customHeight="1">
      <c r="B29" s="529"/>
      <c r="C29" s="529"/>
      <c r="D29" s="529"/>
      <c r="E29" s="529"/>
      <c r="F29" s="529"/>
      <c r="G29" s="529"/>
      <c r="H29" s="529"/>
      <c r="I29" s="529"/>
      <c r="J29" s="529"/>
      <c r="K29" s="529"/>
    </row>
    <row r="30" spans="2:11" ht="24" customHeight="1">
      <c r="B30" s="529"/>
      <c r="C30" s="529"/>
      <c r="D30" s="529"/>
      <c r="E30" s="529"/>
      <c r="F30" s="529"/>
      <c r="G30" s="529"/>
      <c r="H30" s="529"/>
      <c r="I30" s="529"/>
      <c r="J30" s="529"/>
      <c r="K30" s="529"/>
    </row>
    <row r="31" spans="2:11" ht="24" customHeight="1">
      <c r="B31" s="529"/>
      <c r="C31" s="529"/>
      <c r="D31" s="529"/>
      <c r="E31" s="529"/>
      <c r="F31" s="529"/>
      <c r="G31" s="529"/>
      <c r="H31" s="529"/>
      <c r="I31" s="529"/>
      <c r="J31" s="529"/>
      <c r="K31" s="529"/>
    </row>
    <row r="32" spans="2:11" ht="24" customHeight="1">
      <c r="B32" s="529"/>
      <c r="C32" s="529"/>
      <c r="D32" s="529"/>
      <c r="E32" s="529"/>
      <c r="F32" s="529"/>
      <c r="G32" s="529"/>
      <c r="H32" s="529"/>
      <c r="I32" s="529"/>
      <c r="J32" s="529"/>
      <c r="K32" s="529"/>
    </row>
    <row r="33" spans="2:10" ht="24" customHeight="1">
      <c r="B33" s="496" t="s">
        <v>62</v>
      </c>
      <c r="C33" s="496"/>
      <c r="D33" s="496"/>
      <c r="E33" s="496"/>
      <c r="F33" s="496"/>
      <c r="G33" s="496"/>
      <c r="H33" s="496"/>
      <c r="I33" s="496"/>
      <c r="J33" s="496"/>
    </row>
    <row r="34" ht="24" customHeight="1"/>
    <row r="41" spans="2:11" ht="24.75" customHeight="1">
      <c r="B41" s="530" t="s">
        <v>104</v>
      </c>
      <c r="C41" s="531"/>
      <c r="D41" s="531"/>
      <c r="E41" s="531"/>
      <c r="F41" s="531"/>
      <c r="G41" s="531"/>
      <c r="H41" s="531"/>
      <c r="I41" s="531"/>
      <c r="J41" s="531"/>
      <c r="K41" s="532"/>
    </row>
    <row r="42" spans="2:11" ht="24.75" customHeight="1">
      <c r="B42" s="533" t="s">
        <v>18</v>
      </c>
      <c r="C42" s="505" t="s">
        <v>105</v>
      </c>
      <c r="D42" s="506"/>
      <c r="E42" s="506"/>
      <c r="F42" s="507"/>
      <c r="G42" s="511" t="s">
        <v>106</v>
      </c>
      <c r="H42" s="513" t="s">
        <v>107</v>
      </c>
      <c r="I42" s="513" t="s">
        <v>124</v>
      </c>
      <c r="J42" s="516" t="s">
        <v>108</v>
      </c>
      <c r="K42" s="518" t="s">
        <v>51</v>
      </c>
    </row>
    <row r="43" spans="2:11" ht="20.25">
      <c r="B43" s="534"/>
      <c r="C43" s="508"/>
      <c r="D43" s="509"/>
      <c r="E43" s="509"/>
      <c r="F43" s="510"/>
      <c r="G43" s="512"/>
      <c r="H43" s="514"/>
      <c r="I43" s="515"/>
      <c r="J43" s="517"/>
      <c r="K43" s="519"/>
    </row>
    <row r="44" spans="2:11" ht="27" customHeight="1">
      <c r="B44" s="256">
        <v>1</v>
      </c>
      <c r="C44" s="520" t="s">
        <v>109</v>
      </c>
      <c r="D44" s="521"/>
      <c r="E44" s="521"/>
      <c r="F44" s="522"/>
      <c r="G44" s="257"/>
      <c r="H44" s="258"/>
      <c r="I44" s="259"/>
      <c r="J44" s="260"/>
      <c r="K44" s="261"/>
    </row>
    <row r="45" spans="2:11" ht="54" customHeight="1">
      <c r="B45" s="256">
        <v>2</v>
      </c>
      <c r="C45" s="523" t="s">
        <v>110</v>
      </c>
      <c r="D45" s="524"/>
      <c r="E45" s="524"/>
      <c r="F45" s="525"/>
      <c r="G45" s="253"/>
      <c r="H45" s="258"/>
      <c r="I45" s="262"/>
      <c r="J45" s="263"/>
      <c r="K45" s="264"/>
    </row>
    <row r="46" spans="2:11" ht="27" customHeight="1">
      <c r="B46" s="256">
        <v>3</v>
      </c>
      <c r="C46" s="523" t="s">
        <v>111</v>
      </c>
      <c r="D46" s="524"/>
      <c r="E46" s="524"/>
      <c r="F46" s="525"/>
      <c r="G46" s="254"/>
      <c r="H46" s="258"/>
      <c r="I46" s="259"/>
      <c r="J46" s="260"/>
      <c r="K46" s="261"/>
    </row>
    <row r="47" spans="3:11" ht="27" customHeight="1">
      <c r="C47" s="526" t="s">
        <v>112</v>
      </c>
      <c r="D47" s="527"/>
      <c r="E47" s="527"/>
      <c r="F47" s="528"/>
      <c r="G47" s="265">
        <f>SUM(G44:G46)</f>
        <v>0</v>
      </c>
      <c r="H47" s="265">
        <f>SUM(H44:H46)</f>
        <v>0</v>
      </c>
      <c r="I47" s="266" t="e">
        <f>H47*100/G47</f>
        <v>#DIV/0!</v>
      </c>
      <c r="J47" s="265">
        <f>SUM(J44:J46)</f>
        <v>0</v>
      </c>
      <c r="K47" s="266" t="e">
        <f>J47*100/G47</f>
        <v>#DIV/0!</v>
      </c>
    </row>
  </sheetData>
  <sheetProtection password="DE4A" sheet="1"/>
  <mergeCells count="26">
    <mergeCell ref="C44:F44"/>
    <mergeCell ref="C45:F45"/>
    <mergeCell ref="C46:F46"/>
    <mergeCell ref="C47:F47"/>
    <mergeCell ref="B24:K24"/>
    <mergeCell ref="B18:K23"/>
    <mergeCell ref="B27:K32"/>
    <mergeCell ref="B33:J33"/>
    <mergeCell ref="B41:K41"/>
    <mergeCell ref="B42:B43"/>
    <mergeCell ref="C42:F43"/>
    <mergeCell ref="G42:G43"/>
    <mergeCell ref="H42:H43"/>
    <mergeCell ref="I42:I43"/>
    <mergeCell ref="J42:J43"/>
    <mergeCell ref="K42:K43"/>
    <mergeCell ref="D12:I12"/>
    <mergeCell ref="D13:I13"/>
    <mergeCell ref="D15:H15"/>
    <mergeCell ref="B17:D17"/>
    <mergeCell ref="D2:J2"/>
    <mergeCell ref="A3:B3"/>
    <mergeCell ref="A4:B4"/>
    <mergeCell ref="A5:B5"/>
    <mergeCell ref="A6:B6"/>
    <mergeCell ref="D8:H8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zoomScale="110" zoomScaleNormal="110" zoomScalePageLayoutView="0" workbookViewId="0" topLeftCell="A2">
      <selection activeCell="D5" sqref="D5"/>
    </sheetView>
  </sheetViews>
  <sheetFormatPr defaultColWidth="7.00390625" defaultRowHeight="15"/>
  <cols>
    <col min="1" max="1" width="13.57421875" style="301" customWidth="1"/>
    <col min="2" max="2" width="7.140625" style="301" customWidth="1"/>
    <col min="3" max="3" width="2.421875" style="301" customWidth="1"/>
    <col min="4" max="8" width="11.57421875" style="301" customWidth="1"/>
    <col min="9" max="9" width="15.28125" style="301" customWidth="1"/>
    <col min="10" max="10" width="16.8515625" style="301" customWidth="1"/>
    <col min="11" max="11" width="8.28125" style="301" customWidth="1"/>
    <col min="12" max="12" width="8.421875" style="301" customWidth="1"/>
    <col min="13" max="13" width="13.421875" style="301" bestFit="1" customWidth="1"/>
    <col min="14" max="14" width="12.140625" style="301" bestFit="1" customWidth="1"/>
    <col min="15" max="15" width="13.00390625" style="301" bestFit="1" customWidth="1"/>
    <col min="16" max="16" width="7.00390625" style="301" customWidth="1"/>
    <col min="17" max="17" width="11.140625" style="301" customWidth="1"/>
    <col min="18" max="16384" width="7.00390625" style="301" customWidth="1"/>
  </cols>
  <sheetData>
    <row r="1" ht="19.5">
      <c r="I1" s="301" t="str">
        <f>summary2022Y!A6</f>
        <v>สำนักงานคดีปราบปรามการทุจริตภาค...............................</v>
      </c>
    </row>
    <row r="2" spans="1:14" s="306" customFormat="1" ht="30" customHeight="1">
      <c r="A2" s="302" t="s">
        <v>121</v>
      </c>
      <c r="B2" s="303">
        <v>4.2</v>
      </c>
      <c r="C2" s="304" t="s">
        <v>0</v>
      </c>
      <c r="D2" s="535" t="str">
        <f>summary2022Y!B15</f>
        <v>ร้อยละของหน่วยงานในสังกัดสำนักงานอัยการสูงสุดที่สามารถนำแนวทางการพัฒนาองค์กรไปบริหารงานได้ครบถ้วนตามประเด็นที่กำหนด</v>
      </c>
      <c r="E2" s="536"/>
      <c r="F2" s="536"/>
      <c r="G2" s="536"/>
      <c r="H2" s="536"/>
      <c r="I2" s="536"/>
      <c r="J2" s="536"/>
      <c r="K2" s="536"/>
      <c r="L2" s="536"/>
      <c r="M2" s="536"/>
      <c r="N2" s="305"/>
    </row>
    <row r="3" spans="1:4" s="306" customFormat="1" ht="24.75" customHeight="1">
      <c r="A3" s="537" t="s">
        <v>1</v>
      </c>
      <c r="B3" s="538"/>
      <c r="C3" s="304" t="s">
        <v>0</v>
      </c>
      <c r="D3" s="364">
        <v>3</v>
      </c>
    </row>
    <row r="4" spans="1:5" s="306" customFormat="1" ht="24.75" customHeight="1">
      <c r="A4" s="537" t="s">
        <v>2</v>
      </c>
      <c r="B4" s="538"/>
      <c r="C4" s="307" t="s">
        <v>0</v>
      </c>
      <c r="D4" s="308">
        <f>IF(E6=1,"N/A",I10)</f>
        <v>0</v>
      </c>
      <c r="E4" s="301"/>
    </row>
    <row r="5" spans="1:5" s="306" customFormat="1" ht="24.75" customHeight="1">
      <c r="A5" s="537" t="s">
        <v>3</v>
      </c>
      <c r="B5" s="538"/>
      <c r="C5" s="307" t="s">
        <v>0</v>
      </c>
      <c r="D5" s="309" t="str">
        <f>IF(I10&gt;=3,"ดีมาก",IF(I10&gt;=2,"ปานกลาง",IF(I10&gt;=1,"ต่ำ","ต่ำมาก")))</f>
        <v>ต่ำมาก</v>
      </c>
      <c r="E5" s="301"/>
    </row>
    <row r="6" spans="1:6" s="306" customFormat="1" ht="24.75" customHeight="1">
      <c r="A6" s="537" t="s">
        <v>4</v>
      </c>
      <c r="B6" s="538"/>
      <c r="C6" s="307" t="s">
        <v>0</v>
      </c>
      <c r="D6" s="310">
        <f>IF(E6=1,1,J10)</f>
        <v>1</v>
      </c>
      <c r="E6" s="311"/>
      <c r="F6" s="312" t="s">
        <v>5</v>
      </c>
    </row>
    <row r="7" s="306" customFormat="1" ht="19.5">
      <c r="G7" s="313"/>
    </row>
    <row r="8" spans="1:10" s="315" customFormat="1" ht="22.5" customHeight="1">
      <c r="A8" s="314"/>
      <c r="C8" s="316"/>
      <c r="D8" s="539" t="s">
        <v>6</v>
      </c>
      <c r="E8" s="539"/>
      <c r="F8" s="539"/>
      <c r="G8" s="539"/>
      <c r="H8" s="539"/>
      <c r="I8" s="317"/>
      <c r="J8" s="317"/>
    </row>
    <row r="9" spans="1:10" s="315" customFormat="1" ht="22.5" customHeight="1">
      <c r="A9" s="314"/>
      <c r="C9" s="316"/>
      <c r="D9" s="318" t="s">
        <v>13</v>
      </c>
      <c r="E9" s="318" t="s">
        <v>14</v>
      </c>
      <c r="F9" s="318" t="s">
        <v>15</v>
      </c>
      <c r="G9" s="318" t="s">
        <v>16</v>
      </c>
      <c r="H9" s="318" t="s">
        <v>17</v>
      </c>
      <c r="I9" s="319" t="s">
        <v>2</v>
      </c>
      <c r="J9" s="320" t="s">
        <v>7</v>
      </c>
    </row>
    <row r="10" spans="2:10" s="315" customFormat="1" ht="22.5" customHeight="1">
      <c r="B10" s="321"/>
      <c r="D10" s="322">
        <v>1</v>
      </c>
      <c r="E10" s="323"/>
      <c r="F10" s="322">
        <v>2</v>
      </c>
      <c r="G10" s="323"/>
      <c r="H10" s="322">
        <v>3</v>
      </c>
      <c r="I10" s="324">
        <f>J13</f>
        <v>0</v>
      </c>
      <c r="J10" s="325">
        <f>6-IF(E6=1,5,IF(I10=H10,1,IF(I10=F10,3,IF(I10=D10,5,IF(I10=0,5)))))</f>
        <v>1</v>
      </c>
    </row>
    <row r="11" spans="3:5" s="315" customFormat="1" ht="19.5">
      <c r="C11" s="326"/>
      <c r="D11" s="327"/>
      <c r="E11" s="328"/>
    </row>
    <row r="12" spans="4:16" s="315" customFormat="1" ht="39.75" customHeight="1">
      <c r="D12" s="541" t="s">
        <v>169</v>
      </c>
      <c r="E12" s="542"/>
      <c r="F12" s="542"/>
      <c r="G12" s="542"/>
      <c r="H12" s="542"/>
      <c r="I12" s="542"/>
      <c r="J12" s="324">
        <v>3</v>
      </c>
      <c r="K12" s="312" t="s">
        <v>8</v>
      </c>
      <c r="M12" s="329"/>
      <c r="N12" s="330"/>
      <c r="O12" s="330"/>
      <c r="P12" s="330"/>
    </row>
    <row r="13" spans="4:17" s="315" customFormat="1" ht="39.75" customHeight="1">
      <c r="D13" s="541" t="s">
        <v>170</v>
      </c>
      <c r="E13" s="541"/>
      <c r="F13" s="541"/>
      <c r="G13" s="541"/>
      <c r="H13" s="541"/>
      <c r="I13" s="541"/>
      <c r="J13" s="331">
        <f>M19</f>
        <v>0</v>
      </c>
      <c r="K13" s="312" t="s">
        <v>8</v>
      </c>
      <c r="M13" s="330"/>
      <c r="N13" s="330"/>
      <c r="O13" s="330"/>
      <c r="P13" s="330"/>
      <c r="Q13" s="330"/>
    </row>
    <row r="14" spans="4:17" s="315" customFormat="1" ht="19.5">
      <c r="D14" s="332"/>
      <c r="E14" s="332"/>
      <c r="F14" s="332"/>
      <c r="G14" s="332"/>
      <c r="H14" s="332"/>
      <c r="I14" s="332"/>
      <c r="J14" s="333"/>
      <c r="K14" s="312"/>
      <c r="M14" s="334"/>
      <c r="N14" s="334"/>
      <c r="O14" s="334"/>
      <c r="P14" s="330"/>
      <c r="Q14" s="330"/>
    </row>
    <row r="15" spans="4:17" s="317" customFormat="1" ht="24" customHeight="1">
      <c r="D15" s="543" t="s">
        <v>162</v>
      </c>
      <c r="E15" s="543"/>
      <c r="F15" s="543"/>
      <c r="G15" s="543"/>
      <c r="H15" s="543"/>
      <c r="I15" s="543"/>
      <c r="J15" s="365" t="s">
        <v>147</v>
      </c>
      <c r="K15" s="544" t="s">
        <v>148</v>
      </c>
      <c r="L15" s="544"/>
      <c r="M15" s="335"/>
      <c r="N15" s="335"/>
      <c r="O15" s="335"/>
      <c r="P15" s="336"/>
      <c r="Q15" s="336"/>
    </row>
    <row r="16" spans="4:17" s="315" customFormat="1" ht="54.75" customHeight="1">
      <c r="D16" s="545" t="s">
        <v>177</v>
      </c>
      <c r="E16" s="546"/>
      <c r="F16" s="546"/>
      <c r="G16" s="546"/>
      <c r="H16" s="546"/>
      <c r="I16" s="547"/>
      <c r="J16" s="337"/>
      <c r="K16" s="548">
        <f>IF(ISBLANK(J16),"",IF(N16&gt;=0,"ผ่าน",IF(N16&lt;0,"ไม่ผ่าน",IF(N16&gt;=0,"ผ่าน",IF(N16&lt;0,"ไม่ผ่าน")))))</f>
      </c>
      <c r="L16" s="549"/>
      <c r="M16" s="338">
        <v>242857</v>
      </c>
      <c r="N16" s="339">
        <f>M16-J16</f>
        <v>242857</v>
      </c>
      <c r="O16" s="340"/>
      <c r="P16" s="330"/>
      <c r="Q16" s="341"/>
    </row>
    <row r="17" spans="4:17" s="315" customFormat="1" ht="69.75" customHeight="1">
      <c r="D17" s="545" t="s">
        <v>178</v>
      </c>
      <c r="E17" s="546"/>
      <c r="F17" s="546"/>
      <c r="G17" s="546"/>
      <c r="H17" s="546"/>
      <c r="I17" s="547"/>
      <c r="J17" s="342"/>
      <c r="K17" s="548">
        <f>IF(ISBLANK(J17),"",IF(N17&gt;=0,"ผ่าน",IF(N17&lt;0,"ไม่ผ่าน",IF(N17&gt;=0,"ผ่าน",IF(N17&lt;0,"ไม่ผ่าน")))))</f>
      </c>
      <c r="L17" s="549"/>
      <c r="M17" s="338">
        <v>242978</v>
      </c>
      <c r="N17" s="339">
        <f>M17-J17</f>
        <v>242978</v>
      </c>
      <c r="O17" s="330"/>
      <c r="P17" s="330"/>
      <c r="Q17" s="330"/>
    </row>
    <row r="18" spans="4:17" s="315" customFormat="1" ht="88.5" customHeight="1">
      <c r="D18" s="545" t="s">
        <v>179</v>
      </c>
      <c r="E18" s="546"/>
      <c r="F18" s="546"/>
      <c r="G18" s="546"/>
      <c r="H18" s="546"/>
      <c r="I18" s="547"/>
      <c r="J18" s="337"/>
      <c r="K18" s="548">
        <f>IF(ISBLANK(J18),"",IF(N18&gt;=0,"ผ่าน",IF(N18&lt;0,"ไม่ผ่าน",IF(N18&gt;=0,"ผ่าน",IF(N18&lt;0,"ไม่ผ่าน")))))</f>
      </c>
      <c r="L18" s="549"/>
      <c r="M18" s="338">
        <v>243069</v>
      </c>
      <c r="N18" s="339">
        <f>M18-J18</f>
        <v>243069</v>
      </c>
      <c r="O18" s="330"/>
      <c r="P18" s="330"/>
      <c r="Q18" s="330"/>
    </row>
    <row r="19" spans="4:17" s="315" customFormat="1" ht="15.75" customHeight="1">
      <c r="D19" s="332"/>
      <c r="E19" s="332"/>
      <c r="F19" s="332"/>
      <c r="G19" s="332"/>
      <c r="H19" s="332"/>
      <c r="I19" s="332"/>
      <c r="J19" s="332"/>
      <c r="K19" s="312"/>
      <c r="M19" s="334">
        <f>COUNTIF(K16:L18,"ผ่าน")</f>
        <v>0</v>
      </c>
      <c r="N19" s="334"/>
      <c r="O19" s="330"/>
      <c r="P19" s="330"/>
      <c r="Q19" s="330"/>
    </row>
    <row r="20" spans="3:17" s="315" customFormat="1" ht="19.5">
      <c r="C20" s="554" t="s">
        <v>37</v>
      </c>
      <c r="D20" s="554"/>
      <c r="E20" s="554"/>
      <c r="F20" s="332"/>
      <c r="G20" s="332"/>
      <c r="H20" s="332"/>
      <c r="I20" s="332"/>
      <c r="J20" s="332"/>
      <c r="K20" s="312"/>
      <c r="O20" s="330"/>
      <c r="P20" s="330"/>
      <c r="Q20" s="330"/>
    </row>
    <row r="21" spans="3:16" s="315" customFormat="1" ht="21" customHeight="1">
      <c r="C21" s="540" t="s">
        <v>166</v>
      </c>
      <c r="D21" s="540"/>
      <c r="E21" s="540"/>
      <c r="F21" s="540"/>
      <c r="G21" s="540"/>
      <c r="H21" s="540"/>
      <c r="I21" s="540"/>
      <c r="J21" s="540"/>
      <c r="K21" s="540"/>
      <c r="L21" s="540"/>
      <c r="M21" s="540"/>
      <c r="N21" s="334"/>
      <c r="O21" s="334"/>
      <c r="P21" s="330"/>
    </row>
    <row r="22" spans="4:14" s="315" customFormat="1" ht="19.5">
      <c r="D22" s="332"/>
      <c r="E22" s="332"/>
      <c r="F22" s="332"/>
      <c r="G22" s="332"/>
      <c r="H22" s="332"/>
      <c r="I22" s="332"/>
      <c r="J22" s="332"/>
      <c r="K22" s="312"/>
      <c r="M22" s="334"/>
      <c r="N22" s="334"/>
    </row>
    <row r="23" spans="2:4" s="343" customFormat="1" ht="19.5">
      <c r="B23" s="550" t="s">
        <v>68</v>
      </c>
      <c r="C23" s="550"/>
      <c r="D23" s="550"/>
    </row>
    <row r="24" spans="2:12" s="343" customFormat="1" ht="19.5">
      <c r="B24" s="551"/>
      <c r="C24" s="551"/>
      <c r="D24" s="551"/>
      <c r="E24" s="551"/>
      <c r="F24" s="551"/>
      <c r="G24" s="551"/>
      <c r="H24" s="551"/>
      <c r="I24" s="551"/>
      <c r="J24" s="551"/>
      <c r="K24" s="551"/>
      <c r="L24" s="551"/>
    </row>
    <row r="25" spans="2:12" s="343" customFormat="1" ht="19.5">
      <c r="B25" s="551"/>
      <c r="C25" s="551"/>
      <c r="D25" s="551"/>
      <c r="E25" s="551"/>
      <c r="F25" s="551"/>
      <c r="G25" s="551"/>
      <c r="H25" s="551"/>
      <c r="I25" s="551"/>
      <c r="J25" s="551"/>
      <c r="K25" s="551"/>
      <c r="L25" s="551"/>
    </row>
    <row r="26" spans="2:12" s="343" customFormat="1" ht="19.5">
      <c r="B26" s="551"/>
      <c r="C26" s="551"/>
      <c r="D26" s="551"/>
      <c r="E26" s="551"/>
      <c r="F26" s="551"/>
      <c r="G26" s="551"/>
      <c r="H26" s="551"/>
      <c r="I26" s="551"/>
      <c r="J26" s="551"/>
      <c r="K26" s="551"/>
      <c r="L26" s="551"/>
    </row>
    <row r="27" spans="2:12" s="343" customFormat="1" ht="19.5">
      <c r="B27" s="551"/>
      <c r="C27" s="551"/>
      <c r="D27" s="551"/>
      <c r="E27" s="551"/>
      <c r="F27" s="551"/>
      <c r="G27" s="551"/>
      <c r="H27" s="551"/>
      <c r="I27" s="551"/>
      <c r="J27" s="551"/>
      <c r="K27" s="551"/>
      <c r="L27" s="551"/>
    </row>
    <row r="28" spans="2:12" s="343" customFormat="1" ht="19.5">
      <c r="B28" s="551"/>
      <c r="C28" s="551"/>
      <c r="D28" s="551"/>
      <c r="E28" s="551"/>
      <c r="F28" s="551"/>
      <c r="G28" s="551"/>
      <c r="H28" s="551"/>
      <c r="I28" s="551"/>
      <c r="J28" s="551"/>
      <c r="K28" s="551"/>
      <c r="L28" s="551"/>
    </row>
    <row r="29" spans="2:12" s="343" customFormat="1" ht="19.5">
      <c r="B29" s="551"/>
      <c r="C29" s="551"/>
      <c r="D29" s="551"/>
      <c r="E29" s="551"/>
      <c r="F29" s="551"/>
      <c r="G29" s="551"/>
      <c r="H29" s="551"/>
      <c r="I29" s="551"/>
      <c r="J29" s="551"/>
      <c r="K29" s="551"/>
      <c r="L29" s="551"/>
    </row>
    <row r="30" spans="2:12" s="343" customFormat="1" ht="19.5">
      <c r="B30" s="551"/>
      <c r="C30" s="551"/>
      <c r="D30" s="551"/>
      <c r="E30" s="551"/>
      <c r="F30" s="551"/>
      <c r="G30" s="551"/>
      <c r="H30" s="551"/>
      <c r="I30" s="551"/>
      <c r="J30" s="551"/>
      <c r="K30" s="551"/>
      <c r="L30" s="551"/>
    </row>
    <row r="31" spans="2:12" s="343" customFormat="1" ht="19.5">
      <c r="B31" s="550" t="s">
        <v>62</v>
      </c>
      <c r="C31" s="550"/>
      <c r="D31" s="550"/>
      <c r="E31" s="550"/>
      <c r="F31" s="550"/>
      <c r="G31" s="550"/>
      <c r="H31" s="550"/>
      <c r="I31" s="550"/>
      <c r="J31" s="550"/>
      <c r="K31" s="550"/>
      <c r="L31" s="550"/>
    </row>
    <row r="32" ht="24" customHeight="1">
      <c r="B32" s="301" t="s">
        <v>22</v>
      </c>
    </row>
    <row r="33" spans="2:12" ht="24" customHeight="1">
      <c r="B33" s="552"/>
      <c r="C33" s="553"/>
      <c r="D33" s="553"/>
      <c r="E33" s="553"/>
      <c r="F33" s="553"/>
      <c r="G33" s="553"/>
      <c r="H33" s="553"/>
      <c r="I33" s="553"/>
      <c r="J33" s="553"/>
      <c r="K33" s="553"/>
      <c r="L33" s="553"/>
    </row>
    <row r="34" spans="2:12" ht="24" customHeight="1">
      <c r="B34" s="552"/>
      <c r="C34" s="553"/>
      <c r="D34" s="553"/>
      <c r="E34" s="553"/>
      <c r="F34" s="553"/>
      <c r="G34" s="553"/>
      <c r="H34" s="553"/>
      <c r="I34" s="553"/>
      <c r="J34" s="553"/>
      <c r="K34" s="553"/>
      <c r="L34" s="553"/>
    </row>
    <row r="35" spans="2:12" ht="24" customHeight="1">
      <c r="B35" s="552"/>
      <c r="C35" s="553"/>
      <c r="D35" s="553"/>
      <c r="E35" s="553"/>
      <c r="F35" s="553"/>
      <c r="G35" s="553"/>
      <c r="H35" s="553"/>
      <c r="I35" s="553"/>
      <c r="J35" s="553"/>
      <c r="K35" s="553"/>
      <c r="L35" s="553"/>
    </row>
    <row r="36" spans="2:12" ht="24" customHeight="1">
      <c r="B36" s="552"/>
      <c r="C36" s="553"/>
      <c r="D36" s="553"/>
      <c r="E36" s="553"/>
      <c r="F36" s="553"/>
      <c r="G36" s="553"/>
      <c r="H36" s="553"/>
      <c r="I36" s="553"/>
      <c r="J36" s="553"/>
      <c r="K36" s="553"/>
      <c r="L36" s="553"/>
    </row>
    <row r="37" spans="2:12" ht="24" customHeight="1">
      <c r="B37" s="552"/>
      <c r="C37" s="553"/>
      <c r="D37" s="553"/>
      <c r="E37" s="553"/>
      <c r="F37" s="553"/>
      <c r="G37" s="553"/>
      <c r="H37" s="553"/>
      <c r="I37" s="553"/>
      <c r="J37" s="553"/>
      <c r="K37" s="553"/>
      <c r="L37" s="553"/>
    </row>
    <row r="38" spans="2:12" ht="24" customHeight="1">
      <c r="B38" s="552"/>
      <c r="C38" s="553"/>
      <c r="D38" s="553"/>
      <c r="E38" s="553"/>
      <c r="F38" s="553"/>
      <c r="G38" s="553"/>
      <c r="H38" s="553"/>
      <c r="I38" s="553"/>
      <c r="J38" s="553"/>
      <c r="K38" s="553"/>
      <c r="L38" s="553"/>
    </row>
    <row r="39" spans="2:12" ht="24" customHeight="1">
      <c r="B39" s="553"/>
      <c r="C39" s="553"/>
      <c r="D39" s="553"/>
      <c r="E39" s="553"/>
      <c r="F39" s="553"/>
      <c r="G39" s="553"/>
      <c r="H39" s="553"/>
      <c r="I39" s="553"/>
      <c r="J39" s="553"/>
      <c r="K39" s="553"/>
      <c r="L39" s="553"/>
    </row>
    <row r="40" spans="2:12" ht="24" customHeight="1">
      <c r="B40" s="550" t="s">
        <v>62</v>
      </c>
      <c r="C40" s="550"/>
      <c r="D40" s="550"/>
      <c r="E40" s="550"/>
      <c r="F40" s="550"/>
      <c r="G40" s="550"/>
      <c r="H40" s="550"/>
      <c r="I40" s="550"/>
      <c r="J40" s="550"/>
      <c r="K40" s="550"/>
      <c r="L40" s="550"/>
    </row>
  </sheetData>
  <sheetProtection/>
  <mergeCells count="23"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  <mergeCell ref="C21:M21"/>
    <mergeCell ref="D12:I12"/>
    <mergeCell ref="D13:I13"/>
    <mergeCell ref="D15:I15"/>
    <mergeCell ref="K15:L15"/>
    <mergeCell ref="D16:I16"/>
    <mergeCell ref="K16:L16"/>
    <mergeCell ref="D2:M2"/>
    <mergeCell ref="A3:B3"/>
    <mergeCell ref="A4:B4"/>
    <mergeCell ref="A5:B5"/>
    <mergeCell ref="A6:B6"/>
    <mergeCell ref="D8:H8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34</v>
      </c>
      <c r="B1" s="50">
        <v>7.1</v>
      </c>
      <c r="C1" s="47" t="s">
        <v>0</v>
      </c>
      <c r="D1" s="382" t="s">
        <v>114</v>
      </c>
      <c r="E1" s="382"/>
      <c r="F1" s="382"/>
      <c r="G1" s="382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555" t="s">
        <v>70</v>
      </c>
      <c r="G5" s="556"/>
      <c r="H5" s="556"/>
      <c r="I5" s="556"/>
      <c r="J5" s="556"/>
      <c r="K5" s="556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4" t="s">
        <v>24</v>
      </c>
      <c r="C7" s="384"/>
      <c r="D7" s="35" t="s">
        <v>25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84">
        <v>1</v>
      </c>
      <c r="C8" s="384"/>
      <c r="D8" s="60" t="s">
        <v>28</v>
      </c>
      <c r="E8" s="52"/>
      <c r="F8" s="6" t="s">
        <v>26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84">
        <v>2</v>
      </c>
      <c r="C9" s="384"/>
      <c r="D9" s="60" t="s">
        <v>29</v>
      </c>
      <c r="E9" s="52"/>
      <c r="F9" s="6" t="s">
        <v>26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84">
        <v>3</v>
      </c>
      <c r="C10" s="384"/>
      <c r="D10" s="60" t="s">
        <v>79</v>
      </c>
      <c r="E10" s="52"/>
      <c r="F10" s="6" t="s">
        <v>26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84">
        <v>4</v>
      </c>
      <c r="C11" s="384"/>
      <c r="D11" s="60" t="s">
        <v>80</v>
      </c>
      <c r="E11" s="52"/>
      <c r="F11" s="6" t="s">
        <v>26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84">
        <v>5</v>
      </c>
      <c r="C12" s="384"/>
      <c r="D12" s="60" t="s">
        <v>81</v>
      </c>
      <c r="E12" s="52"/>
      <c r="F12" s="6" t="s">
        <v>26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68</v>
      </c>
    </row>
    <row r="15" spans="2:8" ht="21.75">
      <c r="B15" s="383"/>
      <c r="C15" s="383"/>
      <c r="D15" s="383"/>
      <c r="E15" s="383"/>
      <c r="F15" s="383"/>
      <c r="G15" s="383"/>
      <c r="H15" s="383"/>
    </row>
    <row r="16" spans="2:8" ht="21.75">
      <c r="B16" s="383"/>
      <c r="C16" s="383"/>
      <c r="D16" s="383"/>
      <c r="E16" s="383"/>
      <c r="F16" s="383"/>
      <c r="G16" s="383"/>
      <c r="H16" s="383"/>
    </row>
    <row r="17" spans="2:8" ht="21.75">
      <c r="B17" s="383"/>
      <c r="C17" s="383"/>
      <c r="D17" s="383"/>
      <c r="E17" s="383"/>
      <c r="F17" s="383"/>
      <c r="G17" s="383"/>
      <c r="H17" s="383"/>
    </row>
    <row r="18" spans="2:8" ht="21.75">
      <c r="B18" s="383"/>
      <c r="C18" s="383"/>
      <c r="D18" s="383"/>
      <c r="E18" s="383"/>
      <c r="F18" s="383"/>
      <c r="G18" s="383"/>
      <c r="H18" s="383"/>
    </row>
    <row r="19" spans="2:8" ht="21.75">
      <c r="B19" s="383"/>
      <c r="C19" s="383"/>
      <c r="D19" s="383"/>
      <c r="E19" s="383"/>
      <c r="F19" s="383"/>
      <c r="G19" s="383"/>
      <c r="H19" s="383"/>
    </row>
    <row r="20" spans="2:8" ht="21.75">
      <c r="B20" s="383"/>
      <c r="C20" s="383"/>
      <c r="D20" s="383"/>
      <c r="E20" s="383"/>
      <c r="F20" s="383"/>
      <c r="G20" s="383"/>
      <c r="H20" s="383"/>
    </row>
    <row r="21" spans="2:13" ht="21.75">
      <c r="B21" s="381" t="s">
        <v>62</v>
      </c>
      <c r="C21" s="381"/>
      <c r="D21" s="381"/>
      <c r="E21" s="381"/>
      <c r="F21" s="381"/>
      <c r="G21" s="381"/>
      <c r="H21" s="381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22</v>
      </c>
      <c r="C23" s="9"/>
      <c r="D23" s="9"/>
      <c r="E23" s="9"/>
      <c r="F23" s="9"/>
      <c r="G23" s="9"/>
      <c r="H23" s="9"/>
      <c r="I23" s="9"/>
    </row>
    <row r="24" spans="2:8" ht="21.75">
      <c r="B24" s="427" t="s">
        <v>115</v>
      </c>
      <c r="C24" s="383"/>
      <c r="D24" s="383"/>
      <c r="E24" s="383"/>
      <c r="F24" s="383"/>
      <c r="G24" s="383"/>
      <c r="H24" s="383"/>
    </row>
    <row r="25" spans="2:8" ht="21.75">
      <c r="B25" s="383"/>
      <c r="C25" s="383"/>
      <c r="D25" s="383"/>
      <c r="E25" s="383"/>
      <c r="F25" s="383"/>
      <c r="G25" s="383"/>
      <c r="H25" s="383"/>
    </row>
    <row r="26" spans="2:8" ht="21.75">
      <c r="B26" s="383"/>
      <c r="C26" s="383"/>
      <c r="D26" s="383"/>
      <c r="E26" s="383"/>
      <c r="F26" s="383"/>
      <c r="G26" s="383"/>
      <c r="H26" s="383"/>
    </row>
    <row r="27" spans="2:8" ht="21.75">
      <c r="B27" s="383"/>
      <c r="C27" s="383"/>
      <c r="D27" s="383"/>
      <c r="E27" s="383"/>
      <c r="F27" s="383"/>
      <c r="G27" s="383"/>
      <c r="H27" s="383"/>
    </row>
    <row r="28" spans="2:8" ht="21.75">
      <c r="B28" s="383"/>
      <c r="C28" s="383"/>
      <c r="D28" s="383"/>
      <c r="E28" s="383"/>
      <c r="F28" s="383"/>
      <c r="G28" s="383"/>
      <c r="H28" s="383"/>
    </row>
    <row r="29" spans="2:8" ht="21.75">
      <c r="B29" s="383"/>
      <c r="C29" s="383"/>
      <c r="D29" s="383"/>
      <c r="E29" s="383"/>
      <c r="F29" s="383"/>
      <c r="G29" s="383"/>
      <c r="H29" s="383"/>
    </row>
    <row r="30" spans="2:8" ht="21.75">
      <c r="B30" s="381" t="s">
        <v>62</v>
      </c>
      <c r="C30" s="381"/>
      <c r="D30" s="381"/>
      <c r="E30" s="381"/>
      <c r="F30" s="381"/>
      <c r="G30" s="381"/>
      <c r="H30" s="381"/>
    </row>
  </sheetData>
  <sheetProtection/>
  <mergeCells count="12">
    <mergeCell ref="B11:C11"/>
    <mergeCell ref="B12:C12"/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35</v>
      </c>
      <c r="B1" s="53">
        <v>8.1</v>
      </c>
      <c r="C1" s="85" t="s">
        <v>0</v>
      </c>
      <c r="D1" s="113" t="s">
        <v>30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555" t="s">
        <v>70</v>
      </c>
      <c r="G5" s="556"/>
      <c r="H5" s="556"/>
      <c r="I5" s="556"/>
      <c r="J5" s="556"/>
      <c r="K5" s="556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4" t="s">
        <v>24</v>
      </c>
      <c r="C7" s="384"/>
      <c r="D7" s="35" t="s">
        <v>25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84">
        <v>1</v>
      </c>
      <c r="C8" s="384"/>
      <c r="D8" s="60" t="s">
        <v>61</v>
      </c>
      <c r="E8" s="52"/>
      <c r="F8" s="6" t="s">
        <v>26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84">
        <v>2</v>
      </c>
      <c r="C9" s="384"/>
      <c r="D9" s="43" t="s">
        <v>27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84">
        <v>3</v>
      </c>
      <c r="C10" s="384"/>
      <c r="D10" s="60" t="s">
        <v>58</v>
      </c>
      <c r="E10" s="52"/>
      <c r="F10" s="6" t="s">
        <v>26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4">
        <v>4</v>
      </c>
      <c r="C11" s="384"/>
      <c r="D11" s="43" t="s">
        <v>27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84">
        <v>5</v>
      </c>
      <c r="C12" s="384"/>
      <c r="D12" s="60" t="s">
        <v>78</v>
      </c>
      <c r="E12" s="52"/>
      <c r="F12" s="6" t="s">
        <v>26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68</v>
      </c>
    </row>
    <row r="16" spans="2:8" ht="21.75">
      <c r="B16" s="427"/>
      <c r="C16" s="427"/>
      <c r="D16" s="427"/>
      <c r="E16" s="427"/>
      <c r="F16" s="427"/>
      <c r="G16" s="427"/>
      <c r="H16" s="427"/>
    </row>
    <row r="17" spans="2:8" ht="21.75">
      <c r="B17" s="427"/>
      <c r="C17" s="427"/>
      <c r="D17" s="427"/>
      <c r="E17" s="427"/>
      <c r="F17" s="427"/>
      <c r="G17" s="427"/>
      <c r="H17" s="427"/>
    </row>
    <row r="18" spans="2:8" ht="21.75">
      <c r="B18" s="427"/>
      <c r="C18" s="427"/>
      <c r="D18" s="427"/>
      <c r="E18" s="427"/>
      <c r="F18" s="427"/>
      <c r="G18" s="427"/>
      <c r="H18" s="427"/>
    </row>
    <row r="19" spans="2:8" ht="21.75">
      <c r="B19" s="427"/>
      <c r="C19" s="427"/>
      <c r="D19" s="427"/>
      <c r="E19" s="427"/>
      <c r="F19" s="427"/>
      <c r="G19" s="427"/>
      <c r="H19" s="427"/>
    </row>
    <row r="20" spans="2:8" ht="21.75">
      <c r="B20" s="427"/>
      <c r="C20" s="427"/>
      <c r="D20" s="427"/>
      <c r="E20" s="427"/>
      <c r="F20" s="427"/>
      <c r="G20" s="427"/>
      <c r="H20" s="427"/>
    </row>
    <row r="21" spans="2:8" ht="21.75">
      <c r="B21" s="427"/>
      <c r="C21" s="427"/>
      <c r="D21" s="427"/>
      <c r="E21" s="427"/>
      <c r="F21" s="427"/>
      <c r="G21" s="427"/>
      <c r="H21" s="427"/>
    </row>
    <row r="22" spans="2:8" ht="21.75">
      <c r="B22" s="427"/>
      <c r="C22" s="427"/>
      <c r="D22" s="427"/>
      <c r="E22" s="427"/>
      <c r="F22" s="427"/>
      <c r="G22" s="427"/>
      <c r="H22" s="427"/>
    </row>
    <row r="23" spans="2:13" ht="21.75">
      <c r="B23" s="381" t="s">
        <v>62</v>
      </c>
      <c r="C23" s="381"/>
      <c r="D23" s="381"/>
      <c r="E23" s="381"/>
      <c r="F23" s="381"/>
      <c r="G23" s="381"/>
      <c r="H23" s="381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22</v>
      </c>
      <c r="C25" s="9"/>
      <c r="D25" s="9"/>
      <c r="E25" s="9"/>
      <c r="F25" s="9"/>
      <c r="G25" s="9"/>
      <c r="H25" s="9"/>
      <c r="I25" s="9"/>
    </row>
    <row r="26" spans="2:8" ht="21.75">
      <c r="B26" s="427"/>
      <c r="C26" s="427"/>
      <c r="D26" s="427"/>
      <c r="E26" s="427"/>
      <c r="F26" s="427"/>
      <c r="G26" s="427"/>
      <c r="H26" s="427"/>
    </row>
    <row r="27" spans="2:8" ht="21.75">
      <c r="B27" s="427"/>
      <c r="C27" s="427"/>
      <c r="D27" s="427"/>
      <c r="E27" s="427"/>
      <c r="F27" s="427"/>
      <c r="G27" s="427"/>
      <c r="H27" s="427"/>
    </row>
    <row r="28" spans="2:8" ht="21.75">
      <c r="B28" s="427"/>
      <c r="C28" s="427"/>
      <c r="D28" s="427"/>
      <c r="E28" s="427"/>
      <c r="F28" s="427"/>
      <c r="G28" s="427"/>
      <c r="H28" s="427"/>
    </row>
    <row r="29" spans="2:8" ht="21.75">
      <c r="B29" s="427"/>
      <c r="C29" s="427"/>
      <c r="D29" s="427"/>
      <c r="E29" s="427"/>
      <c r="F29" s="427"/>
      <c r="G29" s="427"/>
      <c r="H29" s="427"/>
    </row>
    <row r="30" spans="2:8" ht="21.75">
      <c r="B30" s="427"/>
      <c r="C30" s="427"/>
      <c r="D30" s="427"/>
      <c r="E30" s="427"/>
      <c r="F30" s="427"/>
      <c r="G30" s="427"/>
      <c r="H30" s="427"/>
    </row>
    <row r="31" spans="2:8" ht="21.75">
      <c r="B31" s="427"/>
      <c r="C31" s="427"/>
      <c r="D31" s="427"/>
      <c r="E31" s="427"/>
      <c r="F31" s="427"/>
      <c r="G31" s="427"/>
      <c r="H31" s="427"/>
    </row>
    <row r="32" spans="2:8" ht="21.75">
      <c r="B32" s="427"/>
      <c r="C32" s="427"/>
      <c r="D32" s="427"/>
      <c r="E32" s="427"/>
      <c r="F32" s="427"/>
      <c r="G32" s="427"/>
      <c r="H32" s="427"/>
    </row>
    <row r="33" spans="2:8" ht="21.75">
      <c r="B33" s="381" t="s">
        <v>62</v>
      </c>
      <c r="C33" s="381"/>
      <c r="D33" s="381"/>
      <c r="E33" s="381"/>
      <c r="F33" s="381"/>
      <c r="G33" s="381"/>
      <c r="H33" s="381"/>
    </row>
  </sheetData>
  <sheetProtection/>
  <mergeCells count="11">
    <mergeCell ref="B11:C11"/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2022-08-09T02:26:25Z</cp:lastPrinted>
  <dcterms:created xsi:type="dcterms:W3CDTF">2018-04-08T08:34:57Z</dcterms:created>
  <dcterms:modified xsi:type="dcterms:W3CDTF">2022-08-09T02:31:49Z</dcterms:modified>
  <cp:category/>
  <cp:version/>
  <cp:contentType/>
  <cp:contentStatus/>
</cp:coreProperties>
</file>