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1.1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1">'1.1'!$1:$1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<sst xmlns="http://schemas.openxmlformats.org/spreadsheetml/2006/main" count="416" uniqueCount="166">
  <si>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</si>
  <si>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</si>
  <si>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</si>
  <si>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</si>
  <si>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</si>
  <si>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</si>
  <si>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</si>
  <si>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</si>
  <si>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</si>
  <si>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</si>
  <si>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</si>
  <si>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</si>
  <si>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</si>
  <si>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</si>
  <si>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</si>
  <si>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</si>
  <si>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</si>
  <si>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</si>
  <si>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</si>
  <si>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</si>
  <si>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</si>
  <si>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</si>
  <si>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</si>
  <si>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</si>
  <si>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</si>
  <si>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</si>
  <si>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</si>
  <si>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</si>
  <si>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</si>
  <si>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</si>
  <si>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</si>
  <si>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</si>
  <si>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</si>
  <si>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</si>
  <si>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</si>
  <si>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</si>
  <si>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</si>
  <si>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</si>
  <si>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</si>
  <si>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</si>
  <si>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</si>
  <si>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</si>
  <si>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</si>
  <si>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</si>
  <si>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</si>
  <si>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</si>
  <si>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</si>
  <si>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</si>
  <si>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</si>
  <si>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</si>
  <si>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</si>
  <si>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</si>
  <si>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</si>
  <si>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</si>
  <si>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</si>
  <si>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</si>
  <si>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</si>
  <si>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</si>
  <si>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</si>
  <si>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</si>
  <si>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</si>
  <si>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</si>
  <si>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</si>
  <si>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</si>
  <si>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</si>
  <si>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</si>
  <si>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</si>
  <si>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</si>
  <si>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</si>
  <si>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</si>
  <si>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</si>
  <si>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</si>
  <si>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</si>
  <si>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</si>
  <si>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</si>
  <si>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</si>
  <si>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</si>
  <si>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</si>
  <si>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</si>
  <si>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</si>
  <si>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</si>
  <si>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</si>
  <si>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</si>
  <si>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</si>
  <si>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</si>
  <si>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</si>
  <si>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</si>
  <si>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</si>
  <si>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</si>
  <si>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</si>
  <si>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</si>
  <si>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</si>
  <si>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</si>
  <si>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</si>
  <si>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</si>
  <si>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</si>
  <si>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</si>
  <si>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</si>
  <si>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</si>
  <si>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</si>
  <si>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</si>
  <si>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</si>
  <si>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</si>
  <si>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</si>
  <si>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</si>
  <si>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</si>
  <si>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</si>
  <si>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</si>
  <si>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</si>
  <si>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</si>
  <si>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</si>
  <si>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</si>
  <si>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</si>
  <si>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</si>
  <si>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t>สำนักงานคดีศาลสูง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</si>
  <si>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</si>
  <si>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</si>
  <si>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</si>
  <si>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</si>
  <si>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</si>
  <si>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</si>
  <si>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</si>
  <si>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</si>
  <si>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</si>
  <si>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</si>
  <si>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</si>
  <si>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</si>
  <si>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</si>
  <si>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</si>
  <si>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</si>
  <si>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มิติที่ 1  ด้านประสิทธิผลตามพันธกิจ</t>
  </si>
  <si>
    <t xml:space="preserve">                ประจำปีงบประมาณ พ.ศ. 2565</t>
  </si>
  <si>
    <t>ร้อยละของคดีอาญาที่จำเลยให้การปฏิเสธอและศาลมีคำพิพากษา
ยกฟ้อง/ไม่เป็นไปตามฟ้องในปีงบประมาณ พ.ศ. 2565 ด้วยเหตุ
ปัจจัยที่มีนัยเกี่ยวกับการปฏิบัติหน้าที่ของพนักงานอัยการโดยตรง</t>
  </si>
  <si>
    <t xml:space="preserve">มิติที่ 1 </t>
  </si>
  <si>
    <t>ชั้นต้น</t>
  </si>
  <si>
    <t>ชั้นอุทธรณ์</t>
  </si>
  <si>
    <t>ชั้นฎีกา</t>
  </si>
  <si>
    <t>รวม</t>
  </si>
  <si>
    <r>
      <t>จำนวนคดีอาญาที่จำเลยให้การปฏิเสธและศาลมีคำพิพากษา</t>
    </r>
    <r>
      <rPr>
        <u val="single"/>
        <sz val="14"/>
        <rFont val="TH SarabunIT๙"/>
        <family val="2"/>
      </rPr>
      <t>ถึงที่สุด</t>
    </r>
    <r>
      <rPr>
        <sz val="14"/>
        <rFont val="TH SarabunIT๙"/>
        <family val="2"/>
      </rPr>
      <t xml:space="preserve">
ในปีงบประมาณ พ.ศ. 2565 ทั้งหมด</t>
    </r>
  </si>
  <si>
    <t>จำนวนคดีอาญาที่จำเลยให้การปฏิเสธและศาลมีคำพิพากษายกฟ้อง/ไม่เป็นไปตามฟ้องด้วยเหตุปัจจัยที่มีนัยเกี่ยวกับการปฏิบัติหน้าที่ของพนักงานอัยการโดยตรงทั้งหมด</t>
  </si>
  <si>
    <t>ร้อยละของคดีอาญาที่จำเลยให้การปฏิเสธและศาลมีคำพิพากษายกฟ้อง/ไม่เป็นไปตามฟ้อง 
ในปีงบประมาณ พ.ศ. 2565 ด้วยเหตุปัจจัยที่มีนัยเกี่ยวกับ
การปฏิบัติหน้าที่ของพนักงานอัยการโดยตรง</t>
  </si>
  <si>
    <t>จำนวนของคดีอาญาที่จำเลยให้การปฏิเสธและศาลมีคำพิพากษาเป็นไปตามฟ้อง</t>
  </si>
  <si>
    <t>ร้อยละของคดีอาญาที่จำเลยให้การปฏิเสธและศาลมีคำพิพากษาเป็นไปตามฟ้อง</t>
  </si>
  <si>
    <r>
      <t>เหตุปัจจัยที่มีนัยเกี่ยวกับการปฏิบัติหน้าที่ของพนักงานอัยการ  
ของคดีอาญาที่จำเลยให้การปฏิเสธและศาลมีคำพิพากษ</t>
    </r>
    <r>
      <rPr>
        <b/>
        <u val="single"/>
        <sz val="12"/>
        <rFont val="TH SarabunIT๙"/>
        <family val="2"/>
      </rPr>
      <t>าถึงที่สุด</t>
    </r>
    <r>
      <rPr>
        <b/>
        <sz val="12"/>
        <rFont val="TH SarabunIT๙"/>
        <family val="2"/>
      </rPr>
      <t>ยกฟ้อง/ไม่เป็นไปตามฟ้อง</t>
    </r>
  </si>
  <si>
    <t>1. ยกฟ้องฐานความผิดที่ฟ้อง (ทุกฐานความผิด หรือ บางฐานความผิด)</t>
  </si>
  <si>
    <t xml:space="preserve">2. การกระทำของจำเลยไม่เป็นความผิด  </t>
  </si>
  <si>
    <t xml:space="preserve">3. จำเลยไม่ได้กระทำความผิด  </t>
  </si>
  <si>
    <t>4. ฟ้องบกพร่อง ฟ้องขาดองค์ประกอบ อ้างกฎหมาย มาตรา วัน เวลา ที่เกิดเหตุผิด</t>
  </si>
  <si>
    <t xml:space="preserve">5. โจทก์ไม่มีอำนาจฟ้อง  </t>
  </si>
  <si>
    <t xml:space="preserve">6. ยกฟ้องเพราะไม่ได้ของกลางที่เกี่ยวกับความผิดที่ฟ้องมาสืบ </t>
  </si>
  <si>
    <t>7. ร้องทุกข์โดยไม่ชอบด้วยกฎหมาย</t>
  </si>
  <si>
    <t>8. สอบสวนไม่ชอบด้วยกฎหมาย</t>
  </si>
  <si>
    <t>9. ฟ้องข้อหาที่ขาดอายุความ</t>
  </si>
  <si>
    <t>10. ฟ้องซ้ำ/ฟ้องซ้อน</t>
  </si>
  <si>
    <t>11. โจทก์ไม่นำพยานสำคัญเข้าเบิกความ</t>
  </si>
  <si>
    <t>12. โจทก์ไม่ไปศาล</t>
  </si>
  <si>
    <t>13. โจทก์แถลงไม่สืบพยาน</t>
  </si>
  <si>
    <t>จำนวนที่ต้องแจงในเหตุปัจจัย 13 ข้อ</t>
  </si>
  <si>
    <t>* อื่น ๆ (โปรดระบุในช่องผลการวิเคราะห์)
* หมายถึง เหตุปัจจัยที่ไม่เกี่ยวกับการปฏิบัติหน้าที่ของพนักงานอัยการ 
เช่น ข้อเท็จจริงที่เป็นคุณกับผู้ต้องหาปรากฎครั้งแรกในชั้นการพิจารณาของศาล</t>
  </si>
  <si>
    <r>
      <t xml:space="preserve">ร้อยละของคดีอาญาที่จำเลยให้การปฏิเสธและศาลมีคำพิพากษายกฟ้อง/ไม่เป็นไปตามฟ้อง ในปีงบประมาณ พ.ศ. 2565 ด้วยเหตุปัจจัยที่มีนัยเกี่ยวกับ
การปฏิบัติหน้าที่ของพนักงานอัยการโดยตรง </t>
    </r>
    <r>
      <rPr>
        <b/>
        <sz val="14"/>
        <rFont val="TH SarabunIT๙"/>
        <family val="2"/>
      </rPr>
      <t>(เฉพาะชั้นศาลสูง)</t>
    </r>
  </si>
  <si>
    <t>ร้อยละของคดีอาญาที่จำเลยให้การปฏิเสธอและศาลมีคำพิพากษายกฟ้อง/ไม่เป็นไปตามฟ้องในปีงบประมาณ พ.ศ. 2565 ด้วยเหตุปัจจัยที่มีนัยเกี่ยวกับการปฏิบัติหน้าที่ของพนักงานอัยการโดยตรง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</si>
  <si>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</si>
  <si>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(รอบ 12 เดือน)</t>
  </si>
  <si>
    <t>(N/A (Not Available) หมายถึง อยู่ระหว่างดำเนินการ)</t>
  </si>
  <si>
    <t xml:space="preserve"> =  1.0000       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</si>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</sst>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u val="single"/>
      <sz val="14"/>
      <name val="TH SarabunIT๙"/>
      <family val="2"/>
    </font>
    <font>
      <b/>
      <sz val="12"/>
      <name val="TH SarabunIT๙"/>
      <family val="2"/>
    </font>
    <font>
      <b/>
      <u val="single"/>
      <sz val="12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4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sz val="14"/>
      <color theme="0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00E60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21" borderId="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3" applyNumberFormat="0" applyAlignment="0" applyProtection="0"/>
    <xf numFmtId="0" fontId="75" fillId="0" borderId="4" applyNumberFormat="0" applyFill="0" applyAlignment="0" applyProtection="0"/>
    <xf numFmtId="0" fontId="7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24" borderId="2" applyNumberFormat="0" applyAlignment="0" applyProtection="0"/>
    <xf numFmtId="0" fontId="78" fillId="25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81" fillId="21" borderId="6" applyNumberFormat="0" applyAlignment="0" applyProtection="0"/>
    <xf numFmtId="0" fontId="0" fillId="33" borderId="7" applyNumberFormat="0" applyFont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0" borderId="10" applyNumberFormat="0" applyFill="0" applyAlignment="0" applyProtection="0"/>
    <xf numFmtId="0" fontId="84" fillId="0" borderId="0" applyNumberFormat="0" applyFill="0" applyBorder="0" applyAlignment="0" applyProtection="0"/>
  </cellStyleXfs>
  <cellXfs count="48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7" fillId="0" borderId="0" xfId="50" applyFont="1" applyFill="1" applyAlignment="1" applyProtection="1">
      <alignment/>
      <protection/>
    </xf>
    <xf numFmtId="0" fontId="8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7" fillId="0" borderId="0" xfId="50" applyFont="1" applyAlignment="1" applyProtection="1">
      <alignment horizontal="left"/>
      <protection/>
    </xf>
    <xf numFmtId="0" fontId="8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7" fillId="0" borderId="0" xfId="50" applyFont="1" applyAlignment="1" applyProtection="1">
      <alignment horizontal="left"/>
      <protection/>
    </xf>
    <xf numFmtId="194" fontId="88" fillId="35" borderId="11" xfId="35" applyNumberFormat="1" applyFont="1" applyFill="1" applyBorder="1" applyAlignment="1" applyProtection="1">
      <alignment horizontal="center" vertical="center"/>
      <protection locked="0"/>
    </xf>
    <xf numFmtId="194" fontId="8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9" fillId="0" borderId="0" xfId="91" applyFont="1" applyProtection="1">
      <alignment/>
      <protection/>
    </xf>
    <xf numFmtId="0" fontId="90" fillId="6" borderId="12" xfId="91" applyFont="1" applyFill="1" applyBorder="1" applyAlignment="1" applyProtection="1">
      <alignment vertical="center" shrinkToFit="1"/>
      <protection/>
    </xf>
    <xf numFmtId="1" fontId="91" fillId="6" borderId="11" xfId="91" applyNumberFormat="1" applyFont="1" applyFill="1" applyBorder="1" applyAlignment="1" applyProtection="1">
      <alignment horizontal="center" vertical="center" shrinkToFit="1"/>
      <protection/>
    </xf>
    <xf numFmtId="0" fontId="90" fillId="6" borderId="11" xfId="91" applyNumberFormat="1" applyFont="1" applyFill="1" applyBorder="1" applyAlignment="1" applyProtection="1">
      <alignment horizontal="center" vertical="center" shrinkToFit="1"/>
      <protection/>
    </xf>
    <xf numFmtId="192" fontId="91" fillId="6" borderId="14" xfId="91" applyNumberFormat="1" applyFont="1" applyFill="1" applyBorder="1" applyAlignment="1" applyProtection="1">
      <alignment horizontal="center" vertical="center" shrinkToFit="1"/>
      <protection/>
    </xf>
    <xf numFmtId="192" fontId="90" fillId="6" borderId="11" xfId="91" applyNumberFormat="1" applyFont="1" applyFill="1" applyBorder="1" applyAlignment="1" applyProtection="1">
      <alignment horizontal="center" vertical="center" shrinkToFit="1"/>
      <protection/>
    </xf>
    <xf numFmtId="0" fontId="89" fillId="0" borderId="0" xfId="91" applyFont="1" applyAlignment="1" applyProtection="1">
      <alignment vertical="center"/>
      <protection/>
    </xf>
    <xf numFmtId="192" fontId="90" fillId="0" borderId="16" xfId="83" applyNumberFormat="1" applyFont="1" applyFill="1" applyBorder="1" applyAlignment="1" applyProtection="1">
      <alignment horizontal="center" vertical="top" shrinkToFit="1"/>
      <protection/>
    </xf>
    <xf numFmtId="0" fontId="89" fillId="0" borderId="0" xfId="91" applyFont="1" applyAlignment="1" applyProtection="1">
      <alignment vertical="top"/>
      <protection/>
    </xf>
    <xf numFmtId="0" fontId="90" fillId="0" borderId="16" xfId="91" applyFont="1" applyFill="1" applyBorder="1" applyAlignment="1" applyProtection="1">
      <alignment horizontal="center" vertical="top" shrinkToFit="1"/>
      <protection/>
    </xf>
    <xf numFmtId="1" fontId="90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90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90" fillId="6" borderId="12" xfId="91" applyFont="1" applyFill="1" applyBorder="1" applyAlignment="1" applyProtection="1">
      <alignment horizontal="left" vertical="center" shrinkToFit="1"/>
      <protection/>
    </xf>
    <xf numFmtId="0" fontId="90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91" fillId="0" borderId="17" xfId="91" applyFont="1" applyFill="1" applyBorder="1" applyAlignment="1" applyProtection="1">
      <alignment horizontal="right" vertical="center"/>
      <protection/>
    </xf>
    <xf numFmtId="1" fontId="91" fillId="0" borderId="11" xfId="91" applyNumberFormat="1" applyFont="1" applyFill="1" applyBorder="1" applyAlignment="1" applyProtection="1">
      <alignment horizontal="center" vertical="center" shrinkToFit="1"/>
      <protection/>
    </xf>
    <xf numFmtId="0" fontId="90" fillId="0" borderId="18" xfId="91" applyNumberFormat="1" applyFont="1" applyFill="1" applyBorder="1" applyAlignment="1" applyProtection="1">
      <alignment horizontal="center" vertical="center" shrinkToFit="1"/>
      <protection/>
    </xf>
    <xf numFmtId="0" fontId="90" fillId="0" borderId="18" xfId="83" applyNumberFormat="1" applyFont="1" applyFill="1" applyBorder="1" applyAlignment="1" applyProtection="1">
      <alignment horizontal="center" vertical="center" shrinkToFit="1"/>
      <protection/>
    </xf>
    <xf numFmtId="0" fontId="90" fillId="0" borderId="18" xfId="91" applyFont="1" applyFill="1" applyBorder="1" applyAlignment="1" applyProtection="1">
      <alignment vertical="center" shrinkToFit="1"/>
      <protection/>
    </xf>
    <xf numFmtId="192" fontId="91" fillId="0" borderId="11" xfId="91" applyNumberFormat="1" applyFont="1" applyFill="1" applyBorder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vertical="center"/>
      <protection/>
    </xf>
    <xf numFmtId="192" fontId="90" fillId="0" borderId="0" xfId="91" applyNumberFormat="1" applyFont="1" applyFill="1" applyBorder="1" applyAlignment="1" applyProtection="1">
      <alignment horizontal="center" vertical="center" shrinkToFit="1"/>
      <protection/>
    </xf>
    <xf numFmtId="0" fontId="90" fillId="0" borderId="0" xfId="91" applyNumberFormat="1" applyFont="1" applyFill="1" applyBorder="1" applyAlignment="1" applyProtection="1">
      <alignment horizontal="center" vertical="top" shrinkToFit="1"/>
      <protection/>
    </xf>
    <xf numFmtId="0" fontId="90" fillId="0" borderId="0" xfId="91" applyFont="1" applyFill="1" applyBorder="1" applyAlignment="1" applyProtection="1">
      <alignment horizontal="center" vertical="top" shrinkToFit="1"/>
      <protection/>
    </xf>
    <xf numFmtId="0" fontId="90" fillId="0" borderId="0" xfId="91" applyFont="1" applyFill="1" applyBorder="1" applyAlignment="1" applyProtection="1">
      <alignment vertical="top" shrinkToFit="1"/>
      <protection/>
    </xf>
    <xf numFmtId="0" fontId="90" fillId="0" borderId="0" xfId="91" applyNumberFormat="1" applyFont="1" applyFill="1" applyBorder="1" applyAlignment="1" applyProtection="1">
      <alignment vertical="top" shrinkToFit="1"/>
      <protection/>
    </xf>
    <xf numFmtId="0" fontId="90" fillId="0" borderId="0" xfId="91" applyFont="1" applyFill="1" applyAlignment="1" applyProtection="1">
      <alignment vertical="top" shrinkToFit="1"/>
      <protection/>
    </xf>
    <xf numFmtId="0" fontId="9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9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93" fillId="0" borderId="0" xfId="93" applyFont="1" applyAlignment="1" applyProtection="1">
      <alignment horizontal="right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94" fillId="0" borderId="19" xfId="91" applyFont="1" applyFill="1" applyBorder="1" applyAlignment="1" applyProtection="1">
      <alignment vertical="top" wrapText="1" shrinkToFit="1"/>
      <protection/>
    </xf>
    <xf numFmtId="0" fontId="23" fillId="0" borderId="19" xfId="91" applyFont="1" applyFill="1" applyBorder="1" applyAlignment="1" applyProtection="1">
      <alignment vertical="top" wrapText="1"/>
      <protection/>
    </xf>
    <xf numFmtId="0" fontId="95" fillId="0" borderId="18" xfId="91" applyFont="1" applyFill="1" applyBorder="1" applyAlignment="1" applyProtection="1">
      <alignment horizontal="center" vertical="center"/>
      <protection/>
    </xf>
    <xf numFmtId="0" fontId="95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90" fillId="0" borderId="0" xfId="91" applyNumberFormat="1" applyFont="1" applyFill="1" applyBorder="1" applyAlignment="1" applyProtection="1">
      <alignment horizontal="center" vertical="top" shrinkToFit="1"/>
      <protection/>
    </xf>
    <xf numFmtId="192" fontId="90" fillId="0" borderId="0" xfId="91" applyNumberFormat="1" applyFont="1" applyFill="1" applyBorder="1" applyAlignment="1" applyProtection="1">
      <alignment vertical="top" shrinkToFit="1"/>
      <protection/>
    </xf>
    <xf numFmtId="192" fontId="90" fillId="0" borderId="0" xfId="91" applyNumberFormat="1" applyFont="1" applyFill="1" applyAlignment="1" applyProtection="1">
      <alignment vertical="top" shrinkToFit="1"/>
      <protection/>
    </xf>
    <xf numFmtId="0" fontId="90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4" xfId="91" applyFont="1" applyFill="1" applyBorder="1" applyAlignment="1" applyProtection="1">
      <alignment horizontal="center" vertical="top" shrinkToFit="1"/>
      <protection/>
    </xf>
    <xf numFmtId="195" fontId="94" fillId="0" borderId="25" xfId="91" applyNumberFormat="1" applyFont="1" applyFill="1" applyBorder="1" applyAlignment="1" applyProtection="1">
      <alignment horizontal="center" vertical="top" shrinkToFit="1"/>
      <protection/>
    </xf>
    <xf numFmtId="2" fontId="23" fillId="0" borderId="25" xfId="91" applyNumberFormat="1" applyFont="1" applyFill="1" applyBorder="1" applyAlignment="1" applyProtection="1">
      <alignment horizontal="center" vertical="top" shrinkToFit="1"/>
      <protection/>
    </xf>
    <xf numFmtId="0" fontId="95" fillId="0" borderId="18" xfId="91" applyFont="1" applyFill="1" applyBorder="1" applyAlignment="1" applyProtection="1">
      <alignment horizontal="center" vertical="center" shrinkToFit="1"/>
      <protection/>
    </xf>
    <xf numFmtId="0" fontId="95" fillId="0" borderId="0" xfId="91" applyFont="1" applyFill="1" applyAlignment="1" applyProtection="1">
      <alignment horizontal="center" vertical="center" shrinkToFit="1"/>
      <protection/>
    </xf>
    <xf numFmtId="0" fontId="95" fillId="0" borderId="0" xfId="91" applyFont="1" applyFill="1" applyAlignment="1" applyProtection="1">
      <alignment horizontal="center" vertical="top" shrinkToFit="1"/>
      <protection/>
    </xf>
    <xf numFmtId="0" fontId="91" fillId="0" borderId="0" xfId="91" applyFont="1" applyFill="1" applyBorder="1" applyAlignment="1" applyProtection="1">
      <alignment horizontal="center" vertical="center" shrinkToFit="1"/>
      <protection/>
    </xf>
    <xf numFmtId="0" fontId="90" fillId="0" borderId="0" xfId="91" applyNumberFormat="1" applyFont="1" applyFill="1" applyBorder="1" applyAlignment="1" applyProtection="1">
      <alignment horizontal="center" vertical="center" shrinkToFit="1"/>
      <protection/>
    </xf>
    <xf numFmtId="0" fontId="90" fillId="0" borderId="0" xfId="83" applyNumberFormat="1" applyFont="1" applyFill="1" applyBorder="1" applyAlignment="1" applyProtection="1">
      <alignment vertical="center" shrinkToFit="1"/>
      <protection/>
    </xf>
    <xf numFmtId="197" fontId="90" fillId="0" borderId="0" xfId="83" applyNumberFormat="1" applyFont="1" applyFill="1" applyBorder="1" applyAlignment="1" applyProtection="1">
      <alignment horizontal="center" vertical="center" shrinkToFit="1"/>
      <protection/>
    </xf>
    <xf numFmtId="192" fontId="90" fillId="0" borderId="0" xfId="83" applyNumberFormat="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Border="1" applyAlignment="1" applyProtection="1">
      <alignment horizontal="left" vertical="center"/>
      <protection/>
    </xf>
    <xf numFmtId="0" fontId="90" fillId="0" borderId="0" xfId="91" applyFont="1" applyFill="1" applyBorder="1" applyAlignment="1" applyProtection="1">
      <alignment horizontal="center" vertical="center" shrinkToFit="1"/>
      <protection/>
    </xf>
    <xf numFmtId="192" fontId="90" fillId="0" borderId="0" xfId="83" applyNumberFormat="1" applyFont="1" applyFill="1" applyBorder="1" applyAlignment="1" applyProtection="1">
      <alignment vertical="center" shrinkToFit="1"/>
      <protection/>
    </xf>
    <xf numFmtId="0" fontId="91" fillId="0" borderId="0" xfId="91" applyFont="1" applyFill="1" applyBorder="1" applyAlignment="1" applyProtection="1">
      <alignment vertical="center" shrinkToFit="1"/>
      <protection/>
    </xf>
    <xf numFmtId="192" fontId="90" fillId="0" borderId="0" xfId="91" applyNumberFormat="1" applyFont="1" applyFill="1" applyBorder="1" applyAlignment="1" applyProtection="1">
      <alignment horizontal="center" vertical="center" shrinkToFit="1"/>
      <protection/>
    </xf>
    <xf numFmtId="192" fontId="90" fillId="0" borderId="0" xfId="91" applyNumberFormat="1" applyFont="1" applyFill="1" applyBorder="1" applyAlignment="1" applyProtection="1">
      <alignment vertical="center" shrinkToFit="1"/>
      <protection/>
    </xf>
    <xf numFmtId="0" fontId="90" fillId="0" borderId="0" xfId="91" applyFont="1" applyFill="1" applyBorder="1" applyAlignment="1" applyProtection="1">
      <alignment vertical="center"/>
      <protection/>
    </xf>
    <xf numFmtId="0" fontId="90" fillId="0" borderId="0" xfId="91" applyFont="1" applyFill="1" applyBorder="1" applyAlignment="1" applyProtection="1">
      <alignment vertical="center" shrinkToFit="1"/>
      <protection/>
    </xf>
    <xf numFmtId="0" fontId="90" fillId="0" borderId="0" xfId="91" applyFont="1" applyFill="1" applyAlignment="1" applyProtection="1">
      <alignment vertical="center" shrinkToFit="1"/>
      <protection/>
    </xf>
    <xf numFmtId="0" fontId="9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91" fillId="0" borderId="0" xfId="91" applyFont="1" applyFill="1" applyBorder="1" applyAlignment="1" applyProtection="1">
      <alignment vertical="top"/>
      <protection/>
    </xf>
    <xf numFmtId="2" fontId="91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92" fontId="90" fillId="0" borderId="25" xfId="91" applyNumberFormat="1" applyFont="1" applyFill="1" applyBorder="1" applyAlignment="1" applyProtection="1">
      <alignment horizontal="center" vertical="top" shrinkToFit="1"/>
      <protection/>
    </xf>
    <xf numFmtId="1" fontId="24" fillId="0" borderId="11" xfId="91" applyNumberFormat="1" applyFont="1" applyFill="1" applyBorder="1" applyAlignment="1" applyProtection="1">
      <alignment horizontal="right" shrinkToFit="1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12" xfId="93" applyFont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left" vertical="center" indent="1"/>
      <protection/>
    </xf>
    <xf numFmtId="14" fontId="95" fillId="0" borderId="0" xfId="62" applyNumberFormat="1" applyFont="1" applyAlignment="1" applyProtection="1">
      <alignment horizontal="left" vertical="center" indent="1"/>
      <protection/>
    </xf>
    <xf numFmtId="0" fontId="95" fillId="0" borderId="0" xfId="62" applyFont="1" applyAlignment="1" applyProtection="1">
      <alignment horizontal="left" vertical="center" indent="1"/>
      <protection/>
    </xf>
    <xf numFmtId="0" fontId="95" fillId="0" borderId="0" xfId="62" applyNumberFormat="1" applyFont="1" applyAlignment="1" applyProtection="1">
      <alignment horizontal="left" vertical="center" indent="1"/>
      <protection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center" vertical="center"/>
      <protection/>
    </xf>
    <xf numFmtId="0" fontId="96" fillId="0" borderId="0" xfId="62" applyFont="1" applyAlignment="1" applyProtection="1">
      <alignment horizontal="center" vertical="center"/>
      <protection/>
    </xf>
    <xf numFmtId="0" fontId="95" fillId="0" borderId="0" xfId="62" applyFont="1" applyAlignment="1" applyProtection="1">
      <alignment horizontal="center" vertical="center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12" xfId="64" applyFont="1" applyFill="1" applyBorder="1" applyAlignment="1" applyProtection="1">
      <alignment horizontal="left" vertical="center" indent="1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7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6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95" fillId="0" borderId="0" xfId="62" applyNumberFormat="1" applyFont="1" applyAlignment="1" applyProtection="1">
      <alignment horizontal="left" vertical="center" indent="1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0" fontId="96" fillId="0" borderId="0" xfId="62" applyFont="1" applyAlignment="1" applyProtection="1">
      <alignment horizontal="lef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3" fillId="0" borderId="0" xfId="63" applyFont="1" applyAlignment="1" applyProtection="1">
      <alignment horizontal="left" vertical="center" indent="1"/>
      <protection/>
    </xf>
    <xf numFmtId="14" fontId="96" fillId="0" borderId="26" xfId="62" applyNumberFormat="1" applyFont="1" applyBorder="1" applyAlignment="1" applyProtection="1">
      <alignment horizontal="left" vertical="center" indent="1"/>
      <protection/>
    </xf>
    <xf numFmtId="0" fontId="96" fillId="0" borderId="0" xfId="62" applyNumberFormat="1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90" fillId="0" borderId="14" xfId="91" applyFont="1" applyFill="1" applyBorder="1" applyAlignment="1" applyProtection="1">
      <alignment horizontal="center" vertical="top" wrapText="1"/>
      <protection/>
    </xf>
    <xf numFmtId="0" fontId="90" fillId="0" borderId="12" xfId="91" applyFont="1" applyFill="1" applyBorder="1" applyAlignment="1" applyProtection="1">
      <alignment horizontal="left" vertical="top" wrapText="1"/>
      <protection/>
    </xf>
    <xf numFmtId="0" fontId="90" fillId="37" borderId="12" xfId="91" applyFont="1" applyFill="1" applyBorder="1" applyAlignment="1" applyProtection="1">
      <alignment vertical="top" shrinkToFit="1"/>
      <protection/>
    </xf>
    <xf numFmtId="1" fontId="91" fillId="37" borderId="11" xfId="91" applyNumberFormat="1" applyFont="1" applyFill="1" applyBorder="1" applyAlignment="1" applyProtection="1">
      <alignment horizontal="center" vertical="top" shrinkToFit="1"/>
      <protection/>
    </xf>
    <xf numFmtId="2" fontId="91" fillId="37" borderId="11" xfId="91" applyNumberFormat="1" applyFont="1" applyFill="1" applyBorder="1" applyAlignment="1" applyProtection="1">
      <alignment horizontal="center" vertical="top" shrinkToFit="1"/>
      <protection/>
    </xf>
    <xf numFmtId="0" fontId="90" fillId="37" borderId="11" xfId="91" applyNumberFormat="1" applyFont="1" applyFill="1" applyBorder="1" applyAlignment="1" applyProtection="1">
      <alignment horizontal="center" vertical="top" shrinkToFit="1"/>
      <protection/>
    </xf>
    <xf numFmtId="2" fontId="90" fillId="37" borderId="11" xfId="91" applyNumberFormat="1" applyFont="1" applyFill="1" applyBorder="1" applyAlignment="1" applyProtection="1">
      <alignment horizontal="center" vertical="top" shrinkToFit="1"/>
      <protection/>
    </xf>
    <xf numFmtId="192" fontId="91" fillId="37" borderId="14" xfId="91" applyNumberFormat="1" applyFont="1" applyFill="1" applyBorder="1" applyAlignment="1" applyProtection="1">
      <alignment horizontal="center" vertical="top" shrinkToFit="1"/>
      <protection/>
    </xf>
    <xf numFmtId="1" fontId="24" fillId="37" borderId="11" xfId="91" applyNumberFormat="1" applyFont="1" applyFill="1" applyBorder="1" applyAlignment="1" applyProtection="1">
      <alignment horizontal="right" vertical="top" shrinkToFit="1"/>
      <protection/>
    </xf>
    <xf numFmtId="192" fontId="90" fillId="37" borderId="11" xfId="91" applyNumberFormat="1" applyFont="1" applyFill="1" applyBorder="1" applyAlignment="1" applyProtection="1">
      <alignment horizontal="center" vertical="top" shrinkToFit="1"/>
      <protection/>
    </xf>
    <xf numFmtId="0" fontId="9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28" fillId="0" borderId="0" xfId="50" applyFont="1" applyProtection="1">
      <alignment/>
      <protection/>
    </xf>
    <xf numFmtId="0" fontId="28" fillId="0" borderId="0" xfId="50" applyFont="1" applyAlignment="1" applyProtection="1">
      <alignment horizontal="right"/>
      <protection/>
    </xf>
    <xf numFmtId="0" fontId="12" fillId="0" borderId="14" xfId="93" applyFont="1" applyFill="1" applyBorder="1" applyAlignment="1" applyProtection="1">
      <alignment vertical="top"/>
      <protection/>
    </xf>
    <xf numFmtId="0" fontId="12" fillId="0" borderId="15" xfId="64" applyFont="1" applyFill="1" applyBorder="1" applyAlignment="1" applyProtection="1">
      <alignment horizontal="right" vertical="top"/>
      <protection/>
    </xf>
    <xf numFmtId="0" fontId="12" fillId="0" borderId="12" xfId="93" applyFont="1" applyFill="1" applyBorder="1" applyAlignment="1" applyProtection="1">
      <alignment horizontal="center" vertical="top"/>
      <protection/>
    </xf>
    <xf numFmtId="0" fontId="12" fillId="0" borderId="0" xfId="93" applyFont="1" applyFill="1" applyBorder="1" applyAlignment="1" applyProtection="1">
      <alignment vertical="top" wrapText="1"/>
      <protection/>
    </xf>
    <xf numFmtId="0" fontId="28" fillId="0" borderId="0" xfId="93" applyFont="1" applyProtection="1">
      <alignment/>
      <protection/>
    </xf>
    <xf numFmtId="0" fontId="12" fillId="0" borderId="12" xfId="93" applyFont="1" applyFill="1" applyBorder="1" applyAlignment="1" applyProtection="1">
      <alignment horizontal="center" vertical="center"/>
      <protection/>
    </xf>
    <xf numFmtId="0" fontId="12" fillId="0" borderId="12" xfId="64" applyFont="1" applyFill="1" applyBorder="1" applyAlignment="1" applyProtection="1">
      <alignment horizontal="left" vertical="center"/>
      <protection/>
    </xf>
    <xf numFmtId="0" fontId="28" fillId="0" borderId="0" xfId="93" applyFont="1" applyAlignment="1" applyProtection="1">
      <alignment vertical="center"/>
      <protection/>
    </xf>
    <xf numFmtId="0" fontId="12" fillId="0" borderId="12" xfId="93" applyFont="1" applyBorder="1" applyAlignment="1" applyProtection="1">
      <alignment horizontal="center" vertical="center"/>
      <protection/>
    </xf>
    <xf numFmtId="2" fontId="28" fillId="0" borderId="12" xfId="64" applyNumberFormat="1" applyFont="1" applyFill="1" applyBorder="1" applyAlignment="1" applyProtection="1">
      <alignment horizontal="left" vertical="center"/>
      <protection/>
    </xf>
    <xf numFmtId="0" fontId="29" fillId="0" borderId="0" xfId="50" applyFont="1" applyAlignment="1" applyProtection="1">
      <alignment vertical="center"/>
      <protection/>
    </xf>
    <xf numFmtId="192" fontId="28" fillId="0" borderId="12" xfId="50" applyNumberFormat="1" applyFont="1" applyBorder="1" applyAlignment="1" applyProtection="1">
      <alignment horizontal="left" vertical="center"/>
      <protection/>
    </xf>
    <xf numFmtId="192" fontId="28" fillId="0" borderId="12" xfId="64" applyNumberFormat="1" applyFont="1" applyFill="1" applyBorder="1" applyAlignment="1" applyProtection="1">
      <alignment horizontal="left" vertical="center"/>
      <protection/>
    </xf>
    <xf numFmtId="0" fontId="28" fillId="0" borderId="0" xfId="64" applyFont="1" applyAlignment="1" applyProtection="1">
      <alignment vertical="center"/>
      <protection/>
    </xf>
    <xf numFmtId="0" fontId="28" fillId="0" borderId="0" xfId="93" applyFont="1" applyAlignment="1" applyProtection="1">
      <alignment horizontal="right" vertical="center"/>
      <protection/>
    </xf>
    <xf numFmtId="195" fontId="28" fillId="0" borderId="0" xfId="93" applyNumberFormat="1" applyFont="1" applyFill="1" applyBorder="1" applyAlignment="1" applyProtection="1">
      <alignment horizontal="center" vertical="center"/>
      <protection/>
    </xf>
    <xf numFmtId="0" fontId="12" fillId="0" borderId="0" xfId="93" applyFont="1" applyAlignment="1" applyProtection="1">
      <alignment horizontal="center" vertical="center"/>
      <protection/>
    </xf>
    <xf numFmtId="0" fontId="28" fillId="0" borderId="0" xfId="62" applyFont="1" applyAlignment="1" applyProtection="1">
      <alignment horizontal="center" vertical="center"/>
      <protection/>
    </xf>
    <xf numFmtId="0" fontId="12" fillId="0" borderId="0" xfId="65" applyFont="1" applyFill="1" applyBorder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/>
    </xf>
    <xf numFmtId="0" fontId="12" fillId="0" borderId="11" xfId="93" applyFont="1" applyFill="1" applyBorder="1" applyAlignment="1" applyProtection="1">
      <alignment horizontal="center" vertical="center"/>
      <protection/>
    </xf>
    <xf numFmtId="0" fontId="12" fillId="12" borderId="11" xfId="62" applyFont="1" applyFill="1" applyBorder="1" applyAlignment="1" applyProtection="1">
      <alignment horizontal="center" vertical="center" shrinkToFit="1"/>
      <protection/>
    </xf>
    <xf numFmtId="0" fontId="12" fillId="12" borderId="11" xfId="62" applyFont="1" applyFill="1" applyBorder="1" applyAlignment="1" applyProtection="1">
      <alignment horizontal="center" vertical="center"/>
      <protection/>
    </xf>
    <xf numFmtId="0" fontId="28" fillId="0" borderId="0" xfId="62" applyFont="1" applyFill="1" applyBorder="1" applyAlignment="1" applyProtection="1">
      <alignment horizontal="center" vertical="center" wrapText="1"/>
      <protection/>
    </xf>
    <xf numFmtId="1" fontId="28" fillId="0" borderId="11" xfId="77" applyNumberFormat="1" applyFont="1" applyFill="1" applyBorder="1" applyAlignment="1" applyProtection="1">
      <alignment horizontal="center" vertical="center" wrapText="1"/>
      <protection/>
    </xf>
    <xf numFmtId="2" fontId="28" fillId="37" borderId="11" xfId="64" applyNumberFormat="1" applyFont="1" applyFill="1" applyBorder="1" applyAlignment="1" applyProtection="1">
      <alignment horizontal="center" vertical="center"/>
      <protection/>
    </xf>
    <xf numFmtId="193" fontId="28" fillId="37" borderId="11" xfId="62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Alignment="1" applyProtection="1">
      <alignment vertical="top"/>
      <protection/>
    </xf>
    <xf numFmtId="0" fontId="28" fillId="0" borderId="0" xfId="62" applyFont="1" applyBorder="1" applyAlignment="1" applyProtection="1">
      <alignment vertical="top"/>
      <protection/>
    </xf>
    <xf numFmtId="2" fontId="28" fillId="0" borderId="0" xfId="77" applyNumberFormat="1" applyFont="1" applyFill="1" applyBorder="1" applyAlignment="1" applyProtection="1">
      <alignment horizontal="center" vertical="top" wrapText="1"/>
      <protection/>
    </xf>
    <xf numFmtId="0" fontId="12" fillId="0" borderId="0" xfId="62" applyFont="1" applyAlignment="1" applyProtection="1">
      <alignment horizontal="center" vertical="top"/>
      <protection/>
    </xf>
    <xf numFmtId="0" fontId="12" fillId="39" borderId="11" xfId="62" applyFont="1" applyFill="1" applyBorder="1" applyAlignment="1" applyProtection="1">
      <alignment horizontal="center" vertical="center"/>
      <protection/>
    </xf>
    <xf numFmtId="0" fontId="28" fillId="0" borderId="0" xfId="62" applyFont="1" applyAlignment="1" applyProtection="1">
      <alignment vertical="center"/>
      <protection/>
    </xf>
    <xf numFmtId="194" fontId="12" fillId="0" borderId="13" xfId="35" applyNumberFormat="1" applyFont="1" applyFill="1" applyBorder="1" applyAlignment="1" applyProtection="1">
      <alignment horizontal="center" vertical="center"/>
      <protection/>
    </xf>
    <xf numFmtId="194" fontId="12" fillId="0" borderId="11" xfId="35" applyNumberFormat="1" applyFont="1" applyFill="1" applyBorder="1" applyAlignment="1" applyProtection="1">
      <alignment horizontal="center" vertical="center"/>
      <protection/>
    </xf>
    <xf numFmtId="2" fontId="28" fillId="0" borderId="11" xfId="62" applyNumberFormat="1" applyFont="1" applyBorder="1" applyAlignment="1" applyProtection="1">
      <alignment horizontal="center" vertical="center"/>
      <protection/>
    </xf>
    <xf numFmtId="196" fontId="12" fillId="9" borderId="11" xfId="35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vertical="center" wrapText="1"/>
      <protection/>
    </xf>
    <xf numFmtId="196" fontId="12" fillId="19" borderId="12" xfId="35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center" vertical="center" wrapText="1"/>
      <protection/>
    </xf>
    <xf numFmtId="196" fontId="12" fillId="0" borderId="11" xfId="35" applyNumberFormat="1" applyFont="1" applyFill="1" applyBorder="1" applyAlignment="1" applyProtection="1">
      <alignment horizontal="center" vertical="center"/>
      <protection/>
    </xf>
    <xf numFmtId="2" fontId="28" fillId="0" borderId="0" xfId="64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right" vertical="center"/>
      <protection/>
    </xf>
    <xf numFmtId="194" fontId="12" fillId="0" borderId="0" xfId="35" applyNumberFormat="1" applyFont="1" applyFill="1" applyBorder="1" applyAlignment="1" applyProtection="1">
      <alignment horizontal="center" vertical="top"/>
      <protection/>
    </xf>
    <xf numFmtId="0" fontId="28" fillId="0" borderId="0" xfId="64" applyFont="1" applyAlignment="1" applyProtection="1">
      <alignment vertical="top"/>
      <protection/>
    </xf>
    <xf numFmtId="194" fontId="28" fillId="0" borderId="11" xfId="62" applyNumberFormat="1" applyFont="1" applyFill="1" applyBorder="1" applyAlignment="1" applyProtection="1">
      <alignment horizontal="center" vertical="center"/>
      <protection/>
    </xf>
    <xf numFmtId="194" fontId="12" fillId="0" borderId="0" xfId="35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left" vertical="center" wrapText="1"/>
      <protection/>
    </xf>
    <xf numFmtId="0" fontId="98" fillId="0" borderId="0" xfId="62" applyFont="1" applyFill="1" applyBorder="1" applyAlignment="1" applyProtection="1">
      <alignment horizontal="center" vertical="center"/>
      <protection/>
    </xf>
    <xf numFmtId="0" fontId="28" fillId="0" borderId="0" xfId="50" applyFont="1" applyAlignment="1" applyProtection="1">
      <alignment/>
      <protection/>
    </xf>
    <xf numFmtId="0" fontId="12" fillId="35" borderId="12" xfId="64" applyFont="1" applyFill="1" applyBorder="1" applyAlignment="1" applyProtection="1">
      <alignment horizontal="center" vertical="center"/>
      <protection/>
    </xf>
    <xf numFmtId="194" fontId="12" fillId="40" borderId="13" xfId="35" applyNumberFormat="1" applyFont="1" applyFill="1" applyBorder="1" applyAlignment="1" applyProtection="1">
      <alignment horizontal="center" vertical="center"/>
      <protection/>
    </xf>
    <xf numFmtId="194" fontId="12" fillId="35" borderId="13" xfId="35" applyNumberFormat="1" applyFont="1" applyFill="1" applyBorder="1" applyAlignment="1" applyProtection="1">
      <alignment horizontal="center" vertical="center"/>
      <protection/>
    </xf>
    <xf numFmtId="194" fontId="12" fillId="40" borderId="11" xfId="35" applyNumberFormat="1" applyFont="1" applyFill="1" applyBorder="1" applyAlignment="1" applyProtection="1">
      <alignment horizontal="center" vertical="center"/>
      <protection/>
    </xf>
    <xf numFmtId="194" fontId="12" fillId="35" borderId="11" xfId="35" applyNumberFormat="1" applyFont="1" applyFill="1" applyBorder="1" applyAlignment="1" applyProtection="1">
      <alignment horizontal="center" vertical="center"/>
      <protection/>
    </xf>
    <xf numFmtId="0" fontId="28" fillId="40" borderId="11" xfId="62" applyFont="1" applyFill="1" applyBorder="1" applyAlignment="1" applyProtection="1">
      <alignment horizontal="center" vertical="center"/>
      <protection/>
    </xf>
    <xf numFmtId="0" fontId="28" fillId="35" borderId="11" xfId="62" applyFont="1" applyFill="1" applyBorder="1" applyAlignment="1" applyProtection="1">
      <alignment horizontal="center" vertical="center"/>
      <protection/>
    </xf>
    <xf numFmtId="0" fontId="28" fillId="41" borderId="11" xfId="62" applyFont="1" applyFill="1" applyBorder="1" applyAlignment="1" applyProtection="1">
      <alignment horizontal="center" vertical="center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99" fillId="6" borderId="14" xfId="91" applyFont="1" applyFill="1" applyBorder="1" applyAlignment="1" applyProtection="1">
      <alignment horizontal="left" vertical="center" wrapText="1"/>
      <protection/>
    </xf>
    <xf numFmtId="0" fontId="99" fillId="6" borderId="12" xfId="91" applyFont="1" applyFill="1" applyBorder="1" applyAlignment="1" applyProtection="1">
      <alignment horizontal="left" vertical="center" wrapText="1"/>
      <protection/>
    </xf>
    <xf numFmtId="0" fontId="13" fillId="0" borderId="29" xfId="91" applyFont="1" applyFill="1" applyBorder="1" applyAlignment="1" applyProtection="1">
      <alignment horizontal="center" vertical="center"/>
      <protection locked="0"/>
    </xf>
    <xf numFmtId="0" fontId="13" fillId="0" borderId="30" xfId="91" applyFont="1" applyFill="1" applyBorder="1" applyAlignment="1" applyProtection="1">
      <alignment horizontal="center" vertical="center"/>
      <protection locked="0"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11" xfId="91" applyNumberFormat="1" applyFont="1" applyFill="1" applyBorder="1" applyAlignment="1" applyProtection="1">
      <alignment horizontal="center" vertical="center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192" fontId="91" fillId="0" borderId="18" xfId="83" applyNumberFormat="1" applyFont="1" applyFill="1" applyBorder="1" applyAlignment="1" applyProtection="1">
      <alignment horizontal="center" vertical="center" shrinkToFit="1"/>
      <protection/>
    </xf>
    <xf numFmtId="192" fontId="91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28" fillId="0" borderId="14" xfId="62" applyFont="1" applyBorder="1" applyAlignment="1" applyProtection="1">
      <alignment horizontal="left" vertical="center"/>
      <protection/>
    </xf>
    <xf numFmtId="0" fontId="28" fillId="0" borderId="15" xfId="62" applyFont="1" applyBorder="1" applyAlignment="1" applyProtection="1">
      <alignment horizontal="left" vertical="center"/>
      <protection/>
    </xf>
    <xf numFmtId="0" fontId="28" fillId="0" borderId="12" xfId="62" applyFont="1" applyBorder="1" applyAlignment="1" applyProtection="1">
      <alignment horizontal="left" vertical="center"/>
      <protection/>
    </xf>
    <xf numFmtId="194" fontId="12" fillId="0" borderId="14" xfId="62" applyNumberFormat="1" applyFont="1" applyFill="1" applyBorder="1" applyAlignment="1" applyProtection="1">
      <alignment horizontal="center" vertical="center"/>
      <protection/>
    </xf>
    <xf numFmtId="194" fontId="12" fillId="0" borderId="15" xfId="62" applyNumberFormat="1" applyFont="1" applyFill="1" applyBorder="1" applyAlignment="1" applyProtection="1">
      <alignment horizontal="center" vertical="center"/>
      <protection/>
    </xf>
    <xf numFmtId="194" fontId="12" fillId="0" borderId="12" xfId="62" applyNumberFormat="1" applyFont="1" applyFill="1" applyBorder="1" applyAlignment="1" applyProtection="1">
      <alignment horizontal="center" vertical="center"/>
      <protection/>
    </xf>
    <xf numFmtId="0" fontId="28" fillId="0" borderId="14" xfId="62" applyFont="1" applyBorder="1" applyAlignment="1" applyProtection="1">
      <alignment horizontal="left" vertical="center" wrapText="1" shrinkToFit="1"/>
      <protection/>
    </xf>
    <xf numFmtId="0" fontId="28" fillId="0" borderId="15" xfId="62" applyFont="1" applyBorder="1" applyAlignment="1" applyProtection="1">
      <alignment horizontal="left" vertical="center" shrinkToFit="1"/>
      <protection/>
    </xf>
    <xf numFmtId="0" fontId="28" fillId="0" borderId="12" xfId="62" applyFont="1" applyBorder="1" applyAlignment="1" applyProtection="1">
      <alignment horizontal="left" vertical="center" shrinkToFit="1"/>
      <protection/>
    </xf>
    <xf numFmtId="0" fontId="28" fillId="35" borderId="0" xfId="50" applyNumberFormat="1" applyFont="1" applyFill="1" applyAlignment="1" applyProtection="1">
      <alignment horizontal="left" vertical="top" wrapText="1"/>
      <protection/>
    </xf>
    <xf numFmtId="0" fontId="31" fillId="12" borderId="14" xfId="62" applyFont="1" applyFill="1" applyBorder="1" applyAlignment="1" applyProtection="1">
      <alignment horizontal="center" vertical="center" wrapText="1" shrinkToFit="1"/>
      <protection/>
    </xf>
    <xf numFmtId="0" fontId="31" fillId="12" borderId="15" xfId="62" applyFont="1" applyFill="1" applyBorder="1" applyAlignment="1" applyProtection="1">
      <alignment horizontal="center" vertical="center" shrinkToFit="1"/>
      <protection/>
    </xf>
    <xf numFmtId="0" fontId="31" fillId="12" borderId="12" xfId="62" applyFont="1" applyFill="1" applyBorder="1" applyAlignment="1" applyProtection="1">
      <alignment horizontal="center" vertical="center" shrinkToFit="1"/>
      <protection/>
    </xf>
    <xf numFmtId="0" fontId="28" fillId="0" borderId="14" xfId="62" applyFont="1" applyBorder="1" applyAlignment="1" applyProtection="1">
      <alignment horizontal="left" vertical="center" shrinkToFit="1"/>
      <protection/>
    </xf>
    <xf numFmtId="0" fontId="28" fillId="0" borderId="11" xfId="62" applyFont="1" applyBorder="1" applyAlignment="1" applyProtection="1">
      <alignment horizontal="right" vertical="center" wrapText="1"/>
      <protection/>
    </xf>
    <xf numFmtId="0" fontId="28" fillId="0" borderId="14" xfId="62" applyFont="1" applyBorder="1" applyAlignment="1" applyProtection="1">
      <alignment horizontal="right" vertical="center" wrapText="1"/>
      <protection/>
    </xf>
    <xf numFmtId="0" fontId="28" fillId="0" borderId="15" xfId="62" applyFont="1" applyBorder="1" applyAlignment="1" applyProtection="1">
      <alignment horizontal="right" vertical="center" wrapText="1"/>
      <protection/>
    </xf>
    <xf numFmtId="0" fontId="28" fillId="0" borderId="12" xfId="62" applyFont="1" applyBorder="1" applyAlignment="1" applyProtection="1">
      <alignment horizontal="right" vertical="center" wrapText="1"/>
      <protection/>
    </xf>
    <xf numFmtId="0" fontId="28" fillId="0" borderId="11" xfId="62" applyFont="1" applyFill="1" applyBorder="1" applyAlignment="1" applyProtection="1">
      <alignment horizontal="right" vertical="center"/>
      <protection/>
    </xf>
    <xf numFmtId="0" fontId="12" fillId="0" borderId="26" xfId="93" applyFont="1" applyFill="1" applyBorder="1" applyAlignment="1" applyProtection="1">
      <alignment horizontal="left" vertical="top" wrapText="1"/>
      <protection/>
    </xf>
    <xf numFmtId="0" fontId="12" fillId="0" borderId="0" xfId="93" applyFont="1" applyFill="1" applyBorder="1" applyAlignment="1" applyProtection="1">
      <alignment horizontal="left" vertical="top" wrapText="1"/>
      <protection/>
    </xf>
    <xf numFmtId="0" fontId="12" fillId="0" borderId="14" xfId="93" applyFont="1" applyFill="1" applyBorder="1" applyAlignment="1" applyProtection="1">
      <alignment horizontal="left" vertical="center"/>
      <protection/>
    </xf>
    <xf numFmtId="0" fontId="12" fillId="0" borderId="15" xfId="93" applyFont="1" applyFill="1" applyBorder="1" applyAlignment="1" applyProtection="1">
      <alignment horizontal="left" vertical="center"/>
      <protection/>
    </xf>
    <xf numFmtId="0" fontId="12" fillId="12" borderId="11" xfId="62" applyFont="1" applyFill="1" applyBorder="1" applyAlignment="1" applyProtection="1">
      <alignment horizontal="center" vertical="center"/>
      <protection/>
    </xf>
    <xf numFmtId="0" fontId="13" fillId="0" borderId="26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22" fillId="0" borderId="26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100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2" fillId="0" borderId="0" xfId="62" applyFont="1" applyAlignment="1" applyProtection="1">
      <alignment horizontal="left" vertical="center" indent="1"/>
      <protection/>
    </xf>
    <xf numFmtId="0" fontId="8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26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5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2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7" fillId="0" borderId="0" xfId="50" applyFont="1" applyAlignment="1" applyProtection="1">
      <alignment horizontal="left" vertical="center"/>
      <protection/>
    </xf>
    <xf numFmtId="0" fontId="4" fillId="0" borderId="2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9" fillId="0" borderId="0" xfId="91" applyNumberFormat="1" applyFont="1" applyFill="1" applyBorder="1" applyAlignment="1" applyProtection="1">
      <alignment horizontal="left" vertical="center" indent="6"/>
      <protection/>
    </xf>
    <xf numFmtId="0" fontId="101" fillId="0" borderId="0" xfId="91" applyNumberFormat="1" applyFont="1" applyFill="1" applyBorder="1" applyAlignment="1" applyProtection="1">
      <alignment horizontal="left" vertical="center" indent="6"/>
      <protection/>
    </xf>
    <xf numFmtId="0" fontId="102" fillId="0" borderId="0" xfId="91" applyNumberFormat="1" applyFont="1" applyFill="1" applyBorder="1" applyAlignment="1" applyProtection="1">
      <alignment horizontal="left" vertical="center" indent="6"/>
      <protection/>
    </xf>
    <xf numFmtId="0" fontId="103" fillId="0" borderId="0" xfId="91" applyNumberFormat="1" applyFont="1" applyFill="1" applyBorder="1" applyAlignment="1" applyProtection="1">
      <alignment horizontal="left" vertical="center" indent="6"/>
      <protection/>
    </xf>
    <xf numFmtId="0" fontId="104" fillId="0" borderId="0" xfId="91" applyNumberFormat="1" applyFont="1" applyFill="1" applyBorder="1" applyAlignment="1" applyProtection="1">
      <alignment horizontal="left" vertical="center" indent="6"/>
      <protection/>
    </xf>
    <xf numFmtId="0" fontId="14" fillId="0" borderId="0" xfId="91" applyNumberFormat="1" applyFont="1" applyFill="1" applyBorder="1" applyAlignment="1" applyProtection="1">
      <alignment horizontal="left" vertical="center" indent="7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8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19</xdr:row>
      <xdr:rowOff>47625</xdr:rowOff>
    </xdr:from>
    <xdr:to>
      <xdr:col>1</xdr:col>
      <xdr:colOff>771525</xdr:colOff>
      <xdr:row>24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933450" y="6696075"/>
          <a:ext cx="219075" cy="1733550"/>
          <a:chOff x="1310787" y="669607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321015" y="6696075"/>
            <a:ext cx="245484" cy="216174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317436" y="7000802"/>
            <a:ext cx="244205" cy="216174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318075" y="7304227"/>
            <a:ext cx="244205" cy="216174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311490" y="7608954"/>
            <a:ext cx="245484" cy="216174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311490" y="7911510"/>
            <a:ext cx="245484" cy="216174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310787" y="8216237"/>
            <a:ext cx="245484" cy="216174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\&#3591;&#3634;&#3609;\&#3591;&#3634;&#3609;&#3607;&#3658;&#3629;&#3611;\&#3605;&#3633;&#3623;&#3594;&#3637;&#3657;&#3623;&#3633;&#3604;\&#3611;&#3637;%202562\&#3605;&#3633;&#3623;&#3594;&#3637;&#3657;&#3623;&#3633;&#3604;&#3611;&#3637;&#3591;&#3610;&#3611;&#3619;&#3632;&#3617;&#3634;&#3603;%2062\&#3649;&#3610;&#3610;&#3619;&#3634;&#3618;&#3591;&#3634;&#3609;&#3619;&#3629;&#3610;%2012%20&#3648;&#3604;&#3639;&#3629;&#3609;%20&#3611;&#3637;%2062\&#3626;&#3635;&#3609;&#3633;&#3585;&#3591;&#3634;&#3609;&#3651;&#3609;&#3605;&#3656;&#3634;&#3591;&#3592;&#3633;&#3591;&#3627;&#3623;&#3633;&#3604;\02%20%20&#3626;&#3635;&#3609;&#3633;&#3585;&#3591;&#3634;&#3609;&#3588;&#3604;&#3637;&#3624;&#3634;&#3621;&#3626;&#3641;&#3591;&#3616;&#3634;&#3588;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1.1.2"/>
      <sheetName val="1.1.3"/>
      <sheetName val="1.2 (สคศส.)"/>
      <sheetName val="3.14"/>
      <sheetName val="3.16"/>
      <sheetName val="3.17"/>
      <sheetName val="3.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10" workbookViewId="0" topLeftCell="A10">
      <selection activeCell="B18" sqref="B18"/>
    </sheetView>
  </sheetViews>
  <sheetFormatPr defaultColWidth="9.140625" defaultRowHeight="15"/>
  <cols>
    <col min="1" max="1" width="5.57421875" style="215" customWidth="1"/>
    <col min="2" max="2" width="46.8515625" style="196" customWidth="1"/>
    <col min="3" max="3" width="6.421875" style="126" customWidth="1"/>
    <col min="4" max="5" width="6.7109375" style="126" customWidth="1"/>
    <col min="6" max="10" width="5.140625" style="127" customWidth="1"/>
    <col min="11" max="11" width="8.8515625" style="127" customWidth="1"/>
    <col min="12" max="12" width="9.140625" style="202" customWidth="1"/>
    <col min="13" max="13" width="3.7109375" style="202" customWidth="1"/>
    <col min="14" max="14" width="9.57421875" style="202" customWidth="1"/>
    <col min="15" max="16384" width="9.00390625" style="125" customWidth="1"/>
  </cols>
  <sheetData>
    <row r="1" spans="1:14" ht="20.25">
      <c r="A1" s="214"/>
      <c r="B1" s="195"/>
      <c r="C1" s="375" t="s">
        <v>50</v>
      </c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20.25">
      <c r="A2" s="214"/>
      <c r="B2" s="195"/>
      <c r="C2" s="375" t="s">
        <v>131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ht="15.75" customHeight="1" thickBot="1">
      <c r="N3" s="203"/>
    </row>
    <row r="4" spans="1:14" ht="24" customHeight="1" thickTop="1">
      <c r="A4" s="381" t="s">
        <v>161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3"/>
    </row>
    <row r="5" spans="1:14" ht="24" customHeight="1">
      <c r="A5" s="361" t="s">
        <v>162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3"/>
    </row>
    <row r="6" spans="1:14" ht="24" customHeight="1" thickBot="1">
      <c r="A6" s="366" t="s">
        <v>114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8"/>
    </row>
    <row r="7" spans="1:14" ht="18" customHeight="1" thickTop="1">
      <c r="A7" s="216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</row>
    <row r="8" spans="1:14" s="130" customFormat="1" ht="20.25">
      <c r="A8" s="374" t="s">
        <v>39</v>
      </c>
      <c r="B8" s="374"/>
      <c r="C8" s="389" t="s">
        <v>101</v>
      </c>
      <c r="D8" s="369" t="s">
        <v>38</v>
      </c>
      <c r="E8" s="369" t="s">
        <v>113</v>
      </c>
      <c r="F8" s="117" t="s">
        <v>6</v>
      </c>
      <c r="G8" s="129"/>
      <c r="H8" s="129"/>
      <c r="I8" s="129"/>
      <c r="J8" s="129"/>
      <c r="K8" s="378" t="s">
        <v>2</v>
      </c>
      <c r="L8" s="379"/>
      <c r="M8" s="379"/>
      <c r="N8" s="380"/>
    </row>
    <row r="9" spans="1:14" s="130" customFormat="1" ht="17.25" customHeight="1">
      <c r="A9" s="374"/>
      <c r="B9" s="374"/>
      <c r="C9" s="390"/>
      <c r="D9" s="392"/>
      <c r="E9" s="370"/>
      <c r="F9" s="372">
        <v>1</v>
      </c>
      <c r="G9" s="372">
        <v>2</v>
      </c>
      <c r="H9" s="372">
        <v>3</v>
      </c>
      <c r="I9" s="372">
        <v>4</v>
      </c>
      <c r="J9" s="372">
        <v>5</v>
      </c>
      <c r="K9" s="204" t="s">
        <v>40</v>
      </c>
      <c r="L9" s="205" t="s">
        <v>97</v>
      </c>
      <c r="M9" s="376" t="s">
        <v>120</v>
      </c>
      <c r="N9" s="206" t="s">
        <v>41</v>
      </c>
    </row>
    <row r="10" spans="1:14" s="130" customFormat="1" ht="21.75" customHeight="1">
      <c r="A10" s="374"/>
      <c r="B10" s="374"/>
      <c r="C10" s="391"/>
      <c r="D10" s="393"/>
      <c r="E10" s="371"/>
      <c r="F10" s="373"/>
      <c r="G10" s="373"/>
      <c r="H10" s="373"/>
      <c r="I10" s="373"/>
      <c r="J10" s="373"/>
      <c r="K10" s="207" t="s">
        <v>42</v>
      </c>
      <c r="L10" s="208" t="s">
        <v>43</v>
      </c>
      <c r="M10" s="377"/>
      <c r="N10" s="209" t="s">
        <v>44</v>
      </c>
    </row>
    <row r="11" spans="1:14" s="137" customFormat="1" ht="24.75" customHeight="1">
      <c r="A11" s="364" t="s">
        <v>130</v>
      </c>
      <c r="B11" s="365"/>
      <c r="C11" s="132"/>
      <c r="D11" s="133">
        <v>6</v>
      </c>
      <c r="E11" s="239">
        <f>SUM(E12)</f>
        <v>50</v>
      </c>
      <c r="F11" s="134"/>
      <c r="G11" s="134"/>
      <c r="H11" s="134"/>
      <c r="I11" s="134"/>
      <c r="J11" s="134"/>
      <c r="K11" s="134"/>
      <c r="L11" s="135" t="e">
        <f>SUM(N12)*E16/E11</f>
        <v>#DIV/0!</v>
      </c>
      <c r="M11" s="242" t="e">
        <f>L11</f>
        <v>#DIV/0!</v>
      </c>
      <c r="N11" s="136"/>
    </row>
    <row r="12" spans="1:14" s="139" customFormat="1" ht="60.75">
      <c r="A12" s="289">
        <v>1.1</v>
      </c>
      <c r="B12" s="290" t="s">
        <v>132</v>
      </c>
      <c r="C12" s="291" t="s">
        <v>46</v>
      </c>
      <c r="D12" s="292">
        <v>6</v>
      </c>
      <c r="E12" s="293">
        <f>D12*100/D17</f>
        <v>50</v>
      </c>
      <c r="F12" s="294">
        <v>30</v>
      </c>
      <c r="G12" s="294">
        <v>25</v>
      </c>
      <c r="H12" s="294">
        <v>20</v>
      </c>
      <c r="I12" s="294">
        <v>15</v>
      </c>
      <c r="J12" s="294">
        <v>10</v>
      </c>
      <c r="K12" s="295" t="e">
        <f>'1.1'!D4</f>
        <v>#DIV/0!</v>
      </c>
      <c r="L12" s="296" t="e">
        <f>'1.1'!D6</f>
        <v>#DIV/0!</v>
      </c>
      <c r="M12" s="297"/>
      <c r="N12" s="298" t="e">
        <f>E12*L12/E17</f>
        <v>#DIV/0!</v>
      </c>
    </row>
    <row r="13" spans="1:14" s="137" customFormat="1" ht="24.75" customHeight="1">
      <c r="A13" s="364" t="s">
        <v>96</v>
      </c>
      <c r="B13" s="365"/>
      <c r="C13" s="132"/>
      <c r="D13" s="133">
        <f>SUM(D14:D14)</f>
        <v>3</v>
      </c>
      <c r="E13" s="239">
        <f>SUM(E14)</f>
        <v>25</v>
      </c>
      <c r="F13" s="134"/>
      <c r="G13" s="134"/>
      <c r="H13" s="134"/>
      <c r="I13" s="134"/>
      <c r="J13" s="134"/>
      <c r="K13" s="134"/>
      <c r="L13" s="135" t="e">
        <f>SUM(N14:N14)*E17/E13</f>
        <v>#DIV/0!</v>
      </c>
      <c r="M13" s="242" t="e">
        <f>L13</f>
        <v>#DIV/0!</v>
      </c>
      <c r="N13" s="136"/>
    </row>
    <row r="14" spans="1:14" s="148" customFormat="1" ht="42" customHeight="1">
      <c r="A14" s="218">
        <v>3.1</v>
      </c>
      <c r="B14" s="198" t="s">
        <v>99</v>
      </c>
      <c r="C14" s="144" t="s">
        <v>46</v>
      </c>
      <c r="D14" s="145">
        <v>3</v>
      </c>
      <c r="E14" s="146">
        <f>D14*100/D17</f>
        <v>25</v>
      </c>
      <c r="F14" s="142">
        <v>40</v>
      </c>
      <c r="G14" s="142">
        <v>50</v>
      </c>
      <c r="H14" s="142">
        <v>60</v>
      </c>
      <c r="I14" s="142">
        <v>70</v>
      </c>
      <c r="J14" s="142">
        <v>80</v>
      </c>
      <c r="K14" s="146" t="e">
        <f>'3.10'!D4</f>
        <v>#DIV/0!</v>
      </c>
      <c r="L14" s="240" t="e">
        <f>'3.10'!D6</f>
        <v>#DIV/0!</v>
      </c>
      <c r="M14" s="242" t="e">
        <f>L14</f>
        <v>#DIV/0!</v>
      </c>
      <c r="N14" s="147" t="e">
        <f>E14*L14/E17</f>
        <v>#DIV/0!</v>
      </c>
    </row>
    <row r="15" spans="1:14" s="130" customFormat="1" ht="24.75" customHeight="1">
      <c r="A15" s="386" t="s">
        <v>110</v>
      </c>
      <c r="B15" s="387"/>
      <c r="C15" s="149"/>
      <c r="D15" s="133">
        <f>SUM(D16:D16)</f>
        <v>3</v>
      </c>
      <c r="E15" s="239">
        <f>SUM(E16)</f>
        <v>25</v>
      </c>
      <c r="F15" s="134"/>
      <c r="G15" s="134"/>
      <c r="H15" s="134"/>
      <c r="I15" s="134"/>
      <c r="J15" s="134"/>
      <c r="K15" s="150"/>
      <c r="L15" s="135">
        <f>SUM(N16:N16)*E17/E15</f>
        <v>1</v>
      </c>
      <c r="M15" s="242">
        <f>L15</f>
        <v>1</v>
      </c>
      <c r="N15" s="136"/>
    </row>
    <row r="16" spans="1:14" s="139" customFormat="1" ht="69" customHeight="1">
      <c r="A16" s="217">
        <v>4.2</v>
      </c>
      <c r="B16" s="197" t="s">
        <v>165</v>
      </c>
      <c r="C16" s="140" t="s">
        <v>45</v>
      </c>
      <c r="D16" s="141">
        <v>3</v>
      </c>
      <c r="E16" s="143">
        <f>D16*100/D17</f>
        <v>25</v>
      </c>
      <c r="F16" s="151">
        <v>1</v>
      </c>
      <c r="G16" s="151">
        <v>2</v>
      </c>
      <c r="H16" s="151">
        <v>3</v>
      </c>
      <c r="I16" s="151">
        <v>4</v>
      </c>
      <c r="J16" s="151">
        <v>5</v>
      </c>
      <c r="K16" s="143">
        <f>'4.2'!D4</f>
        <v>0</v>
      </c>
      <c r="L16" s="241">
        <f>'4.2'!D6</f>
        <v>1</v>
      </c>
      <c r="M16" s="242">
        <f>L16</f>
        <v>1</v>
      </c>
      <c r="N16" s="138">
        <f>E16*L16/E17</f>
        <v>0.25</v>
      </c>
    </row>
    <row r="17" spans="1:14" s="158" customFormat="1" ht="24" customHeight="1">
      <c r="A17" s="219"/>
      <c r="B17" s="199"/>
      <c r="C17" s="152" t="s">
        <v>47</v>
      </c>
      <c r="D17" s="153">
        <f>SUM(D13+D15+D11)</f>
        <v>12</v>
      </c>
      <c r="E17" s="153">
        <f>E13+E15+E11</f>
        <v>100</v>
      </c>
      <c r="F17" s="154"/>
      <c r="G17" s="154"/>
      <c r="H17" s="154"/>
      <c r="I17" s="155"/>
      <c r="J17" s="155"/>
      <c r="K17" s="156"/>
      <c r="L17" s="384" t="s">
        <v>48</v>
      </c>
      <c r="M17" s="385"/>
      <c r="N17" s="157" t="e">
        <f>SUM(N12:N16)</f>
        <v>#DIV/0!</v>
      </c>
    </row>
    <row r="18" spans="1:14" s="158" customFormat="1" ht="24" customHeight="1">
      <c r="A18" s="220"/>
      <c r="B18" s="238" t="s">
        <v>111</v>
      </c>
      <c r="C18" s="222"/>
      <c r="D18" s="222"/>
      <c r="E18" s="222"/>
      <c r="F18" s="223"/>
      <c r="G18" s="223"/>
      <c r="H18" s="223"/>
      <c r="I18" s="224"/>
      <c r="J18" s="224"/>
      <c r="K18" s="225"/>
      <c r="L18" s="226"/>
      <c r="M18" s="229"/>
      <c r="N18" s="159"/>
    </row>
    <row r="19" spans="1:14" s="158" customFormat="1" ht="24" customHeight="1">
      <c r="A19" s="220"/>
      <c r="B19" s="237" t="s">
        <v>102</v>
      </c>
      <c r="C19" s="230"/>
      <c r="D19" s="230"/>
      <c r="E19" s="230"/>
      <c r="F19" s="223"/>
      <c r="G19" s="223"/>
      <c r="H19" s="223"/>
      <c r="I19" s="223"/>
      <c r="J19" s="223"/>
      <c r="K19" s="223"/>
      <c r="L19" s="231"/>
      <c r="M19" s="232"/>
      <c r="N19" s="159"/>
    </row>
    <row r="20" spans="1:14" s="158" customFormat="1" ht="24" customHeight="1">
      <c r="A20" s="220"/>
      <c r="B20" s="485" t="s">
        <v>164</v>
      </c>
      <c r="C20" s="233" t="s">
        <v>163</v>
      </c>
      <c r="D20" s="234"/>
      <c r="E20" s="234"/>
      <c r="F20" s="235"/>
      <c r="G20" s="228"/>
      <c r="H20" s="223"/>
      <c r="I20" s="223"/>
      <c r="J20" s="223"/>
      <c r="K20" s="223"/>
      <c r="L20" s="231"/>
      <c r="M20" s="232"/>
      <c r="N20" s="159"/>
    </row>
    <row r="21" spans="1:14" s="158" customFormat="1" ht="24" customHeight="1">
      <c r="A21" s="220"/>
      <c r="B21" s="480" t="s">
        <v>115</v>
      </c>
      <c r="C21" s="233" t="s">
        <v>103</v>
      </c>
      <c r="D21" s="234"/>
      <c r="E21" s="234"/>
      <c r="F21" s="235"/>
      <c r="G21" s="228"/>
      <c r="H21" s="223"/>
      <c r="I21" s="223"/>
      <c r="J21" s="223"/>
      <c r="K21" s="223"/>
      <c r="L21" s="231"/>
      <c r="M21" s="232"/>
      <c r="N21" s="159"/>
    </row>
    <row r="22" spans="1:14" s="158" customFormat="1" ht="24" customHeight="1">
      <c r="A22" s="220"/>
      <c r="B22" s="481" t="s">
        <v>116</v>
      </c>
      <c r="C22" s="236" t="s">
        <v>104</v>
      </c>
      <c r="D22" s="235"/>
      <c r="E22" s="235"/>
      <c r="F22" s="235"/>
      <c r="G22" s="235"/>
      <c r="H22" s="223"/>
      <c r="I22" s="223"/>
      <c r="J22" s="223"/>
      <c r="K22" s="223"/>
      <c r="L22" s="231"/>
      <c r="M22" s="232"/>
      <c r="N22" s="159"/>
    </row>
    <row r="23" spans="1:14" s="137" customFormat="1" ht="24" customHeight="1">
      <c r="A23" s="220"/>
      <c r="B23" s="482" t="s">
        <v>117</v>
      </c>
      <c r="C23" s="227" t="s">
        <v>105</v>
      </c>
      <c r="D23" s="228"/>
      <c r="E23" s="228"/>
      <c r="F23" s="228"/>
      <c r="G23" s="228"/>
      <c r="H23" s="223"/>
      <c r="I23" s="223"/>
      <c r="J23" s="223"/>
      <c r="K23" s="223"/>
      <c r="L23" s="231"/>
      <c r="M23" s="232"/>
      <c r="N23" s="159"/>
    </row>
    <row r="24" spans="1:14" s="137" customFormat="1" ht="24" customHeight="1">
      <c r="A24" s="220"/>
      <c r="B24" s="483" t="s">
        <v>118</v>
      </c>
      <c r="C24" s="227" t="s">
        <v>107</v>
      </c>
      <c r="D24" s="228"/>
      <c r="E24" s="228"/>
      <c r="F24" s="223"/>
      <c r="G24" s="223"/>
      <c r="H24" s="223"/>
      <c r="I24" s="223"/>
      <c r="J24" s="223"/>
      <c r="K24" s="223"/>
      <c r="L24" s="231"/>
      <c r="M24" s="232"/>
      <c r="N24" s="159"/>
    </row>
    <row r="25" spans="1:14" s="137" customFormat="1" ht="24" customHeight="1">
      <c r="A25" s="220"/>
      <c r="B25" s="484" t="s">
        <v>119</v>
      </c>
      <c r="C25" s="227" t="s">
        <v>106</v>
      </c>
      <c r="D25" s="228"/>
      <c r="E25" s="228"/>
      <c r="F25" s="223"/>
      <c r="G25" s="223"/>
      <c r="H25" s="223"/>
      <c r="I25" s="223"/>
      <c r="J25" s="223"/>
      <c r="K25" s="223"/>
      <c r="L25" s="231"/>
      <c r="M25" s="232"/>
      <c r="N25" s="159"/>
    </row>
    <row r="26" spans="1:14" s="131" customFormat="1" ht="20.25">
      <c r="A26" s="221"/>
      <c r="B26" s="200"/>
      <c r="C26" s="161"/>
      <c r="D26" s="161"/>
      <c r="E26" s="161"/>
      <c r="F26" s="160"/>
      <c r="G26" s="160"/>
      <c r="H26" s="160"/>
      <c r="I26" s="160"/>
      <c r="J26" s="160"/>
      <c r="K26" s="160"/>
      <c r="L26" s="210"/>
      <c r="M26" s="211"/>
      <c r="N26" s="210"/>
    </row>
    <row r="27" spans="1:14" s="131" customFormat="1" ht="20.25">
      <c r="A27" s="221"/>
      <c r="B27" s="200"/>
      <c r="C27" s="161"/>
      <c r="D27" s="161"/>
      <c r="E27" s="161"/>
      <c r="F27" s="160"/>
      <c r="G27" s="160"/>
      <c r="H27" s="160"/>
      <c r="I27" s="160"/>
      <c r="J27" s="160"/>
      <c r="K27" s="160"/>
      <c r="L27" s="210"/>
      <c r="M27" s="211"/>
      <c r="N27" s="210"/>
    </row>
    <row r="28" spans="2:14" ht="20.25">
      <c r="B28" s="201"/>
      <c r="C28" s="162"/>
      <c r="D28" s="162"/>
      <c r="E28" s="162"/>
      <c r="F28" s="163"/>
      <c r="G28" s="163"/>
      <c r="H28" s="163"/>
      <c r="I28" s="163"/>
      <c r="J28" s="163"/>
      <c r="K28" s="163"/>
      <c r="L28" s="211"/>
      <c r="M28" s="211"/>
      <c r="N28" s="211"/>
    </row>
    <row r="29" spans="3:14" ht="20.25">
      <c r="C29" s="164"/>
      <c r="D29" s="164"/>
      <c r="E29" s="164"/>
      <c r="F29" s="165"/>
      <c r="G29" s="165"/>
      <c r="H29" s="165"/>
      <c r="I29" s="165"/>
      <c r="J29" s="165"/>
      <c r="K29" s="165"/>
      <c r="L29" s="212"/>
      <c r="M29" s="212"/>
      <c r="N29" s="212"/>
    </row>
    <row r="30" spans="3:14" ht="20.25">
      <c r="C30" s="164"/>
      <c r="D30" s="164"/>
      <c r="E30" s="164"/>
      <c r="F30" s="165"/>
      <c r="G30" s="165"/>
      <c r="H30" s="165"/>
      <c r="I30" s="165"/>
      <c r="J30" s="165"/>
      <c r="K30" s="165"/>
      <c r="L30" s="212"/>
      <c r="M30" s="212"/>
      <c r="N30" s="212"/>
    </row>
    <row r="31" spans="3:14" ht="20.25">
      <c r="C31" s="164"/>
      <c r="D31" s="164"/>
      <c r="E31" s="164"/>
      <c r="F31" s="165"/>
      <c r="G31" s="165"/>
      <c r="H31" s="165"/>
      <c r="I31" s="165"/>
      <c r="J31" s="165"/>
      <c r="K31" s="165"/>
      <c r="L31" s="212"/>
      <c r="M31" s="212"/>
      <c r="N31" s="212"/>
    </row>
    <row r="32" spans="3:14" ht="20.25">
      <c r="C32" s="164"/>
      <c r="D32" s="164"/>
      <c r="E32" s="164"/>
      <c r="F32" s="165"/>
      <c r="G32" s="165"/>
      <c r="H32" s="165"/>
      <c r="I32" s="165"/>
      <c r="J32" s="165"/>
      <c r="K32" s="165"/>
      <c r="L32" s="212"/>
      <c r="M32" s="212"/>
      <c r="N32" s="212"/>
    </row>
    <row r="33" spans="3:14" ht="20.25">
      <c r="C33" s="164"/>
      <c r="D33" s="164"/>
      <c r="E33" s="164"/>
      <c r="F33" s="165"/>
      <c r="G33" s="165"/>
      <c r="H33" s="165"/>
      <c r="I33" s="165"/>
      <c r="J33" s="165"/>
      <c r="K33" s="165"/>
      <c r="L33" s="212"/>
      <c r="M33" s="212"/>
      <c r="N33" s="212"/>
    </row>
    <row r="34" spans="3:14" ht="20.25">
      <c r="C34" s="164"/>
      <c r="D34" s="164"/>
      <c r="E34" s="164"/>
      <c r="F34" s="165"/>
      <c r="G34" s="165"/>
      <c r="H34" s="165"/>
      <c r="I34" s="165"/>
      <c r="J34" s="165"/>
      <c r="K34" s="165"/>
      <c r="L34" s="212"/>
      <c r="M34" s="212"/>
      <c r="N34" s="212"/>
    </row>
    <row r="35" spans="3:14" ht="20.25">
      <c r="C35" s="164"/>
      <c r="D35" s="164"/>
      <c r="E35" s="164"/>
      <c r="F35" s="165"/>
      <c r="G35" s="165"/>
      <c r="H35" s="165"/>
      <c r="I35" s="165"/>
      <c r="J35" s="165"/>
      <c r="K35" s="165"/>
      <c r="L35" s="212"/>
      <c r="M35" s="212"/>
      <c r="N35" s="212"/>
    </row>
    <row r="36" spans="3:14" ht="20.25">
      <c r="C36" s="164"/>
      <c r="D36" s="164"/>
      <c r="E36" s="164"/>
      <c r="F36" s="165"/>
      <c r="G36" s="165"/>
      <c r="H36" s="165"/>
      <c r="I36" s="165"/>
      <c r="J36" s="165"/>
      <c r="K36" s="165"/>
      <c r="L36" s="212"/>
      <c r="M36" s="212"/>
      <c r="N36" s="212"/>
    </row>
    <row r="37" spans="1:218" s="128" customFormat="1" ht="20.25">
      <c r="A37" s="215"/>
      <c r="B37" s="196"/>
      <c r="C37" s="164"/>
      <c r="D37" s="164"/>
      <c r="E37" s="164"/>
      <c r="F37" s="165"/>
      <c r="G37" s="165"/>
      <c r="H37" s="165"/>
      <c r="I37" s="165"/>
      <c r="J37" s="165"/>
      <c r="K37" s="213"/>
      <c r="L37" s="212"/>
      <c r="M37" s="212"/>
      <c r="N37" s="212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</row>
    <row r="38" spans="1:218" s="128" customFormat="1" ht="20.25">
      <c r="A38" s="215"/>
      <c r="B38" s="196"/>
      <c r="C38" s="164"/>
      <c r="D38" s="164"/>
      <c r="E38" s="164"/>
      <c r="F38" s="165"/>
      <c r="G38" s="165"/>
      <c r="H38" s="165"/>
      <c r="I38" s="165"/>
      <c r="J38" s="165"/>
      <c r="K38" s="213"/>
      <c r="L38" s="212"/>
      <c r="M38" s="212"/>
      <c r="N38" s="212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</row>
    <row r="39" spans="3:14" ht="20.25">
      <c r="C39" s="164"/>
      <c r="D39" s="164"/>
      <c r="E39" s="164"/>
      <c r="F39" s="165"/>
      <c r="G39" s="165"/>
      <c r="H39" s="165"/>
      <c r="I39" s="165"/>
      <c r="J39" s="165"/>
      <c r="K39" s="165"/>
      <c r="L39" s="212"/>
      <c r="M39" s="212"/>
      <c r="N39" s="212"/>
    </row>
    <row r="40" spans="3:14" ht="20.25">
      <c r="C40" s="164"/>
      <c r="D40" s="164"/>
      <c r="E40" s="164"/>
      <c r="F40" s="165"/>
      <c r="G40" s="165"/>
      <c r="H40" s="165"/>
      <c r="I40" s="165"/>
      <c r="J40" s="165"/>
      <c r="K40" s="165"/>
      <c r="L40" s="212"/>
      <c r="M40" s="212"/>
      <c r="N40" s="212"/>
    </row>
    <row r="41" spans="3:14" ht="20.25">
      <c r="C41" s="164"/>
      <c r="D41" s="164"/>
      <c r="E41" s="164"/>
      <c r="F41" s="165"/>
      <c r="G41" s="165"/>
      <c r="H41" s="165"/>
      <c r="I41" s="165"/>
      <c r="J41" s="165"/>
      <c r="K41" s="165"/>
      <c r="L41" s="212"/>
      <c r="M41" s="212"/>
      <c r="N41" s="212"/>
    </row>
    <row r="42" spans="3:14" ht="20.25">
      <c r="C42" s="164"/>
      <c r="D42" s="164"/>
      <c r="E42" s="164"/>
      <c r="F42" s="165"/>
      <c r="G42" s="165"/>
      <c r="H42" s="165"/>
      <c r="I42" s="165"/>
      <c r="J42" s="165"/>
      <c r="K42" s="165"/>
      <c r="L42" s="212"/>
      <c r="M42" s="212"/>
      <c r="N42" s="212"/>
    </row>
    <row r="43" spans="3:14" ht="20.25">
      <c r="C43" s="164"/>
      <c r="D43" s="164"/>
      <c r="E43" s="164"/>
      <c r="F43" s="165"/>
      <c r="G43" s="165"/>
      <c r="H43" s="165"/>
      <c r="I43" s="165"/>
      <c r="J43" s="165"/>
      <c r="K43" s="165"/>
      <c r="L43" s="212"/>
      <c r="M43" s="212"/>
      <c r="N43" s="212"/>
    </row>
    <row r="44" spans="3:14" ht="20.25">
      <c r="C44" s="164"/>
      <c r="D44" s="164"/>
      <c r="E44" s="164"/>
      <c r="F44" s="165"/>
      <c r="G44" s="165"/>
      <c r="H44" s="165"/>
      <c r="I44" s="165"/>
      <c r="J44" s="165"/>
      <c r="K44" s="165"/>
      <c r="L44" s="212"/>
      <c r="M44" s="212"/>
      <c r="N44" s="212"/>
    </row>
    <row r="45" spans="3:14" ht="20.25">
      <c r="C45" s="164"/>
      <c r="D45" s="164"/>
      <c r="E45" s="164"/>
      <c r="F45" s="165"/>
      <c r="G45" s="165"/>
      <c r="H45" s="165"/>
      <c r="I45" s="165"/>
      <c r="J45" s="165"/>
      <c r="K45" s="165"/>
      <c r="L45" s="212"/>
      <c r="M45" s="212"/>
      <c r="N45" s="212"/>
    </row>
    <row r="46" spans="3:14" ht="20.25">
      <c r="C46" s="164"/>
      <c r="D46" s="164"/>
      <c r="E46" s="164"/>
      <c r="F46" s="165"/>
      <c r="G46" s="165"/>
      <c r="H46" s="165"/>
      <c r="I46" s="165"/>
      <c r="J46" s="165"/>
      <c r="K46" s="165"/>
      <c r="L46" s="212"/>
      <c r="M46" s="212"/>
      <c r="N46" s="212"/>
    </row>
    <row r="47" spans="3:14" ht="20.25">
      <c r="C47" s="164"/>
      <c r="D47" s="164"/>
      <c r="E47" s="164"/>
      <c r="F47" s="165"/>
      <c r="G47" s="165"/>
      <c r="H47" s="165"/>
      <c r="I47" s="165"/>
      <c r="J47" s="165"/>
      <c r="K47" s="165"/>
      <c r="L47" s="212"/>
      <c r="M47" s="212"/>
      <c r="N47" s="212"/>
    </row>
    <row r="48" spans="3:14" ht="20.25">
      <c r="C48" s="164"/>
      <c r="D48" s="164"/>
      <c r="E48" s="164"/>
      <c r="F48" s="165"/>
      <c r="G48" s="165"/>
      <c r="H48" s="165"/>
      <c r="I48" s="165"/>
      <c r="J48" s="165"/>
      <c r="K48" s="165"/>
      <c r="L48" s="212"/>
      <c r="M48" s="212"/>
      <c r="N48" s="212"/>
    </row>
    <row r="49" spans="3:14" ht="20.25">
      <c r="C49" s="164"/>
      <c r="D49" s="164"/>
      <c r="E49" s="164"/>
      <c r="F49" s="165"/>
      <c r="G49" s="165"/>
      <c r="H49" s="165"/>
      <c r="I49" s="165"/>
      <c r="J49" s="165"/>
      <c r="K49" s="165"/>
      <c r="L49" s="212"/>
      <c r="M49" s="212"/>
      <c r="N49" s="212"/>
    </row>
    <row r="50" spans="3:14" ht="20.25">
      <c r="C50" s="164"/>
      <c r="D50" s="164"/>
      <c r="E50" s="164"/>
      <c r="F50" s="165"/>
      <c r="G50" s="165"/>
      <c r="H50" s="165"/>
      <c r="I50" s="165"/>
      <c r="J50" s="165"/>
      <c r="K50" s="165"/>
      <c r="L50" s="212"/>
      <c r="M50" s="212"/>
      <c r="N50" s="212"/>
    </row>
    <row r="51" spans="3:14" ht="20.25">
      <c r="C51" s="164"/>
      <c r="D51" s="164"/>
      <c r="E51" s="164"/>
      <c r="F51" s="165"/>
      <c r="G51" s="165"/>
      <c r="H51" s="165"/>
      <c r="I51" s="165"/>
      <c r="J51" s="165"/>
      <c r="K51" s="165"/>
      <c r="L51" s="212"/>
      <c r="M51" s="212"/>
      <c r="N51" s="212"/>
    </row>
    <row r="52" spans="3:14" ht="20.25">
      <c r="C52" s="164"/>
      <c r="D52" s="164"/>
      <c r="E52" s="164"/>
      <c r="F52" s="165"/>
      <c r="G52" s="165"/>
      <c r="H52" s="165"/>
      <c r="I52" s="165"/>
      <c r="J52" s="165"/>
      <c r="K52" s="165"/>
      <c r="L52" s="212"/>
      <c r="M52" s="212"/>
      <c r="N52" s="212"/>
    </row>
    <row r="53" spans="3:14" ht="20.25">
      <c r="C53" s="164"/>
      <c r="D53" s="164"/>
      <c r="E53" s="164"/>
      <c r="F53" s="165"/>
      <c r="G53" s="165"/>
      <c r="H53" s="165"/>
      <c r="I53" s="165"/>
      <c r="J53" s="165"/>
      <c r="K53" s="165"/>
      <c r="L53" s="212"/>
      <c r="M53" s="212"/>
      <c r="N53" s="212"/>
    </row>
    <row r="54" spans="3:14" ht="20.25">
      <c r="C54" s="164"/>
      <c r="D54" s="164"/>
      <c r="E54" s="164"/>
      <c r="F54" s="165"/>
      <c r="G54" s="165"/>
      <c r="H54" s="165"/>
      <c r="I54" s="165"/>
      <c r="J54" s="165"/>
      <c r="K54" s="165"/>
      <c r="L54" s="212"/>
      <c r="M54" s="212"/>
      <c r="N54" s="212"/>
    </row>
    <row r="55" spans="3:14" ht="20.25">
      <c r="C55" s="164"/>
      <c r="D55" s="164"/>
      <c r="E55" s="164"/>
      <c r="F55" s="165"/>
      <c r="G55" s="165"/>
      <c r="H55" s="165"/>
      <c r="I55" s="165"/>
      <c r="J55" s="165"/>
      <c r="K55" s="165"/>
      <c r="L55" s="212"/>
      <c r="M55" s="212"/>
      <c r="N55" s="212"/>
    </row>
    <row r="56" spans="3:14" ht="20.25">
      <c r="C56" s="164"/>
      <c r="D56" s="164"/>
      <c r="E56" s="164"/>
      <c r="F56" s="165"/>
      <c r="G56" s="165"/>
      <c r="H56" s="165"/>
      <c r="I56" s="165"/>
      <c r="J56" s="165"/>
      <c r="K56" s="165"/>
      <c r="L56" s="212"/>
      <c r="M56" s="212"/>
      <c r="N56" s="212"/>
    </row>
    <row r="57" spans="3:14" ht="20.25">
      <c r="C57" s="164"/>
      <c r="D57" s="164"/>
      <c r="E57" s="164"/>
      <c r="F57" s="165"/>
      <c r="G57" s="165"/>
      <c r="H57" s="165"/>
      <c r="I57" s="165"/>
      <c r="J57" s="165"/>
      <c r="K57" s="165"/>
      <c r="L57" s="212"/>
      <c r="M57" s="212"/>
      <c r="N57" s="212"/>
    </row>
    <row r="58" spans="3:14" ht="20.25">
      <c r="C58" s="164"/>
      <c r="D58" s="164"/>
      <c r="E58" s="164"/>
      <c r="F58" s="165"/>
      <c r="G58" s="165"/>
      <c r="H58" s="165"/>
      <c r="I58" s="165"/>
      <c r="J58" s="165"/>
      <c r="K58" s="165"/>
      <c r="L58" s="212"/>
      <c r="M58" s="212"/>
      <c r="N58" s="212"/>
    </row>
    <row r="59" spans="3:14" ht="20.25">
      <c r="C59" s="164"/>
      <c r="D59" s="164"/>
      <c r="E59" s="164"/>
      <c r="F59" s="165"/>
      <c r="G59" s="165"/>
      <c r="H59" s="165"/>
      <c r="I59" s="165"/>
      <c r="J59" s="165"/>
      <c r="K59" s="165"/>
      <c r="L59" s="212"/>
      <c r="M59" s="212"/>
      <c r="N59" s="212"/>
    </row>
    <row r="60" spans="3:14" ht="20.25">
      <c r="C60" s="164"/>
      <c r="D60" s="164"/>
      <c r="E60" s="164"/>
      <c r="F60" s="165"/>
      <c r="G60" s="165"/>
      <c r="H60" s="165"/>
      <c r="I60" s="165"/>
      <c r="J60" s="165"/>
      <c r="K60" s="165"/>
      <c r="L60" s="212"/>
      <c r="M60" s="212"/>
      <c r="N60" s="212"/>
    </row>
    <row r="61" spans="3:14" ht="20.25">
      <c r="C61" s="164"/>
      <c r="D61" s="164"/>
      <c r="E61" s="164"/>
      <c r="F61" s="165"/>
      <c r="G61" s="165"/>
      <c r="H61" s="165"/>
      <c r="I61" s="165"/>
      <c r="J61" s="165"/>
      <c r="K61" s="165"/>
      <c r="L61" s="212"/>
      <c r="M61" s="212"/>
      <c r="N61" s="212"/>
    </row>
    <row r="62" spans="3:14" ht="20.25">
      <c r="C62" s="164"/>
      <c r="D62" s="164"/>
      <c r="E62" s="164"/>
      <c r="F62" s="165"/>
      <c r="G62" s="165"/>
      <c r="H62" s="165"/>
      <c r="I62" s="165"/>
      <c r="J62" s="165"/>
      <c r="K62" s="165"/>
      <c r="L62" s="212"/>
      <c r="M62" s="212"/>
      <c r="N62" s="212"/>
    </row>
    <row r="63" spans="3:14" ht="20.25">
      <c r="C63" s="164"/>
      <c r="D63" s="164"/>
      <c r="E63" s="164"/>
      <c r="F63" s="165"/>
      <c r="G63" s="165"/>
      <c r="H63" s="165"/>
      <c r="I63" s="165"/>
      <c r="J63" s="165"/>
      <c r="K63" s="165"/>
      <c r="L63" s="212"/>
      <c r="M63" s="212"/>
      <c r="N63" s="212"/>
    </row>
    <row r="64" spans="3:14" ht="20.25">
      <c r="C64" s="164"/>
      <c r="D64" s="164"/>
      <c r="E64" s="164"/>
      <c r="F64" s="165"/>
      <c r="G64" s="165"/>
      <c r="H64" s="165"/>
      <c r="I64" s="165"/>
      <c r="J64" s="165"/>
      <c r="K64" s="165"/>
      <c r="L64" s="212"/>
      <c r="M64" s="212"/>
      <c r="N64" s="212"/>
    </row>
    <row r="65" spans="3:14" ht="20.25">
      <c r="C65" s="164"/>
      <c r="D65" s="164"/>
      <c r="E65" s="164"/>
      <c r="F65" s="165"/>
      <c r="G65" s="165"/>
      <c r="H65" s="165"/>
      <c r="I65" s="165"/>
      <c r="J65" s="165"/>
      <c r="K65" s="165"/>
      <c r="L65" s="212"/>
      <c r="M65" s="212"/>
      <c r="N65" s="212"/>
    </row>
    <row r="66" spans="3:14" ht="20.25">
      <c r="C66" s="164"/>
      <c r="D66" s="164"/>
      <c r="E66" s="164"/>
      <c r="F66" s="165"/>
      <c r="G66" s="165"/>
      <c r="H66" s="165"/>
      <c r="I66" s="165"/>
      <c r="J66" s="165"/>
      <c r="K66" s="165"/>
      <c r="L66" s="212"/>
      <c r="M66" s="212"/>
      <c r="N66" s="212"/>
    </row>
    <row r="67" spans="3:14" ht="20.25">
      <c r="C67" s="164"/>
      <c r="D67" s="164"/>
      <c r="E67" s="164"/>
      <c r="F67" s="165"/>
      <c r="G67" s="165"/>
      <c r="H67" s="165"/>
      <c r="I67" s="165"/>
      <c r="J67" s="165"/>
      <c r="K67" s="165"/>
      <c r="L67" s="212"/>
      <c r="M67" s="212"/>
      <c r="N67" s="212"/>
    </row>
    <row r="68" spans="3:14" ht="20.25">
      <c r="C68" s="164"/>
      <c r="D68" s="164"/>
      <c r="E68" s="164"/>
      <c r="F68" s="165"/>
      <c r="G68" s="165"/>
      <c r="H68" s="165"/>
      <c r="I68" s="165"/>
      <c r="J68" s="165"/>
      <c r="K68" s="165"/>
      <c r="L68" s="212"/>
      <c r="M68" s="212"/>
      <c r="N68" s="212"/>
    </row>
    <row r="69" spans="3:14" ht="20.25">
      <c r="C69" s="164"/>
      <c r="D69" s="164"/>
      <c r="E69" s="164"/>
      <c r="F69" s="165"/>
      <c r="G69" s="165"/>
      <c r="H69" s="165"/>
      <c r="I69" s="165"/>
      <c r="J69" s="165"/>
      <c r="K69" s="165"/>
      <c r="L69" s="212"/>
      <c r="M69" s="212"/>
      <c r="N69" s="212"/>
    </row>
    <row r="70" spans="3:14" ht="20.25">
      <c r="C70" s="164"/>
      <c r="D70" s="164"/>
      <c r="E70" s="164"/>
      <c r="F70" s="165"/>
      <c r="G70" s="165"/>
      <c r="H70" s="165"/>
      <c r="I70" s="165"/>
      <c r="J70" s="165"/>
      <c r="K70" s="165"/>
      <c r="L70" s="212"/>
      <c r="M70" s="212"/>
      <c r="N70" s="212"/>
    </row>
    <row r="71" spans="3:14" ht="20.25">
      <c r="C71" s="164"/>
      <c r="D71" s="164"/>
      <c r="E71" s="164"/>
      <c r="F71" s="165"/>
      <c r="G71" s="165"/>
      <c r="H71" s="165"/>
      <c r="I71" s="165"/>
      <c r="J71" s="165"/>
      <c r="K71" s="165"/>
      <c r="L71" s="212"/>
      <c r="M71" s="212"/>
      <c r="N71" s="212"/>
    </row>
    <row r="72" spans="3:14" ht="20.25">
      <c r="C72" s="164"/>
      <c r="D72" s="164"/>
      <c r="E72" s="164"/>
      <c r="F72" s="165"/>
      <c r="G72" s="165"/>
      <c r="H72" s="165"/>
      <c r="I72" s="165"/>
      <c r="J72" s="165"/>
      <c r="K72" s="165"/>
      <c r="L72" s="212"/>
      <c r="M72" s="212"/>
      <c r="N72" s="212"/>
    </row>
    <row r="73" spans="3:14" ht="20.25">
      <c r="C73" s="164"/>
      <c r="D73" s="164"/>
      <c r="E73" s="164"/>
      <c r="F73" s="165"/>
      <c r="G73" s="165"/>
      <c r="H73" s="165"/>
      <c r="I73" s="165"/>
      <c r="J73" s="165"/>
      <c r="K73" s="165"/>
      <c r="L73" s="212"/>
      <c r="M73" s="212"/>
      <c r="N73" s="212"/>
    </row>
    <row r="74" spans="3:14" ht="20.25">
      <c r="C74" s="164"/>
      <c r="D74" s="164"/>
      <c r="E74" s="164"/>
      <c r="F74" s="165"/>
      <c r="G74" s="165"/>
      <c r="H74" s="165"/>
      <c r="I74" s="165"/>
      <c r="J74" s="165"/>
      <c r="K74" s="165"/>
      <c r="L74" s="212"/>
      <c r="M74" s="212"/>
      <c r="N74" s="212"/>
    </row>
    <row r="75" spans="3:14" ht="20.25">
      <c r="C75" s="164"/>
      <c r="D75" s="164"/>
      <c r="E75" s="164"/>
      <c r="F75" s="165"/>
      <c r="G75" s="165"/>
      <c r="H75" s="165"/>
      <c r="I75" s="165"/>
      <c r="J75" s="165"/>
      <c r="K75" s="165"/>
      <c r="L75" s="212"/>
      <c r="M75" s="212"/>
      <c r="N75" s="212"/>
    </row>
    <row r="76" spans="3:14" ht="20.25">
      <c r="C76" s="164"/>
      <c r="D76" s="164"/>
      <c r="E76" s="164"/>
      <c r="F76" s="165"/>
      <c r="G76" s="165"/>
      <c r="H76" s="165"/>
      <c r="I76" s="165"/>
      <c r="J76" s="165"/>
      <c r="K76" s="165"/>
      <c r="L76" s="212"/>
      <c r="M76" s="212"/>
      <c r="N76" s="212"/>
    </row>
    <row r="77" spans="3:14" ht="20.25">
      <c r="C77" s="164"/>
      <c r="D77" s="164"/>
      <c r="E77" s="164"/>
      <c r="F77" s="165"/>
      <c r="G77" s="165"/>
      <c r="H77" s="165"/>
      <c r="I77" s="165"/>
      <c r="J77" s="165"/>
      <c r="K77" s="165"/>
      <c r="L77" s="212"/>
      <c r="M77" s="212"/>
      <c r="N77" s="212"/>
    </row>
    <row r="78" spans="3:14" ht="20.25">
      <c r="C78" s="164"/>
      <c r="D78" s="164"/>
      <c r="E78" s="164"/>
      <c r="F78" s="165"/>
      <c r="G78" s="165"/>
      <c r="H78" s="165"/>
      <c r="I78" s="165"/>
      <c r="J78" s="165"/>
      <c r="K78" s="165"/>
      <c r="L78" s="212"/>
      <c r="M78" s="212"/>
      <c r="N78" s="212"/>
    </row>
    <row r="79" spans="3:14" ht="20.25">
      <c r="C79" s="164"/>
      <c r="D79" s="164"/>
      <c r="E79" s="164"/>
      <c r="F79" s="165"/>
      <c r="G79" s="165"/>
      <c r="H79" s="165"/>
      <c r="I79" s="165"/>
      <c r="J79" s="165"/>
      <c r="K79" s="165"/>
      <c r="L79" s="212"/>
      <c r="M79" s="212"/>
      <c r="N79" s="212"/>
    </row>
    <row r="80" spans="3:14" ht="20.25">
      <c r="C80" s="164"/>
      <c r="D80" s="164"/>
      <c r="E80" s="164"/>
      <c r="F80" s="165"/>
      <c r="G80" s="165"/>
      <c r="H80" s="165"/>
      <c r="I80" s="165"/>
      <c r="J80" s="165"/>
      <c r="K80" s="165"/>
      <c r="L80" s="212"/>
      <c r="M80" s="212"/>
      <c r="N80" s="212"/>
    </row>
    <row r="81" spans="3:14" ht="20.25">
      <c r="C81" s="164"/>
      <c r="D81" s="164"/>
      <c r="E81" s="164"/>
      <c r="F81" s="165"/>
      <c r="G81" s="165"/>
      <c r="H81" s="165"/>
      <c r="I81" s="165"/>
      <c r="J81" s="165"/>
      <c r="K81" s="165"/>
      <c r="L81" s="212"/>
      <c r="M81" s="212"/>
      <c r="N81" s="212"/>
    </row>
    <row r="82" spans="3:14" ht="20.25">
      <c r="C82" s="164"/>
      <c r="D82" s="164"/>
      <c r="E82" s="164"/>
      <c r="F82" s="165"/>
      <c r="G82" s="165"/>
      <c r="H82" s="165"/>
      <c r="I82" s="165"/>
      <c r="J82" s="165"/>
      <c r="K82" s="165"/>
      <c r="L82" s="212"/>
      <c r="M82" s="212"/>
      <c r="N82" s="212"/>
    </row>
    <row r="83" spans="3:14" ht="20.25">
      <c r="C83" s="164"/>
      <c r="D83" s="164"/>
      <c r="E83" s="164"/>
      <c r="F83" s="165"/>
      <c r="G83" s="165"/>
      <c r="H83" s="165"/>
      <c r="I83" s="165"/>
      <c r="J83" s="165"/>
      <c r="K83" s="165"/>
      <c r="L83" s="212"/>
      <c r="M83" s="212"/>
      <c r="N83" s="212"/>
    </row>
    <row r="84" spans="3:14" ht="20.25">
      <c r="C84" s="164"/>
      <c r="D84" s="164"/>
      <c r="E84" s="164"/>
      <c r="F84" s="165"/>
      <c r="G84" s="165"/>
      <c r="H84" s="165"/>
      <c r="I84" s="165"/>
      <c r="J84" s="165"/>
      <c r="K84" s="165"/>
      <c r="L84" s="212"/>
      <c r="M84" s="212"/>
      <c r="N84" s="212"/>
    </row>
    <row r="85" spans="3:14" ht="20.25">
      <c r="C85" s="164"/>
      <c r="D85" s="164"/>
      <c r="E85" s="164"/>
      <c r="F85" s="165"/>
      <c r="G85" s="165"/>
      <c r="H85" s="165"/>
      <c r="I85" s="165"/>
      <c r="J85" s="165"/>
      <c r="K85" s="165"/>
      <c r="L85" s="212"/>
      <c r="M85" s="212"/>
      <c r="N85" s="212"/>
    </row>
    <row r="86" spans="3:14" ht="20.25">
      <c r="C86" s="164"/>
      <c r="D86" s="164"/>
      <c r="E86" s="164"/>
      <c r="F86" s="165"/>
      <c r="G86" s="165"/>
      <c r="H86" s="165"/>
      <c r="I86" s="165"/>
      <c r="J86" s="165"/>
      <c r="K86" s="165"/>
      <c r="L86" s="212"/>
      <c r="M86" s="212"/>
      <c r="N86" s="212"/>
    </row>
    <row r="87" spans="3:14" ht="20.25">
      <c r="C87" s="164"/>
      <c r="D87" s="164"/>
      <c r="E87" s="164"/>
      <c r="F87" s="165"/>
      <c r="G87" s="165"/>
      <c r="H87" s="165"/>
      <c r="I87" s="165"/>
      <c r="J87" s="165"/>
      <c r="K87" s="165"/>
      <c r="L87" s="212"/>
      <c r="M87" s="212"/>
      <c r="N87" s="212"/>
    </row>
    <row r="88" spans="3:14" ht="20.25">
      <c r="C88" s="164"/>
      <c r="D88" s="164"/>
      <c r="E88" s="164"/>
      <c r="F88" s="165"/>
      <c r="G88" s="165"/>
      <c r="H88" s="165"/>
      <c r="I88" s="165"/>
      <c r="J88" s="165"/>
      <c r="K88" s="165"/>
      <c r="L88" s="212"/>
      <c r="M88" s="212"/>
      <c r="N88" s="212"/>
    </row>
    <row r="89" spans="3:14" ht="20.25">
      <c r="C89" s="164"/>
      <c r="D89" s="164"/>
      <c r="E89" s="164"/>
      <c r="F89" s="165"/>
      <c r="G89" s="165"/>
      <c r="H89" s="165"/>
      <c r="I89" s="165"/>
      <c r="J89" s="165"/>
      <c r="K89" s="165"/>
      <c r="L89" s="212"/>
      <c r="M89" s="212"/>
      <c r="N89" s="212"/>
    </row>
    <row r="90" spans="3:14" ht="20.25">
      <c r="C90" s="164"/>
      <c r="D90" s="164"/>
      <c r="E90" s="164"/>
      <c r="F90" s="165"/>
      <c r="G90" s="165"/>
      <c r="H90" s="165"/>
      <c r="I90" s="165"/>
      <c r="J90" s="165"/>
      <c r="K90" s="165"/>
      <c r="L90" s="212"/>
      <c r="M90" s="212"/>
      <c r="N90" s="212"/>
    </row>
    <row r="91" spans="3:14" ht="20.25">
      <c r="C91" s="164"/>
      <c r="D91" s="164"/>
      <c r="E91" s="164"/>
      <c r="F91" s="165"/>
      <c r="G91" s="165"/>
      <c r="H91" s="165"/>
      <c r="I91" s="165"/>
      <c r="J91" s="165"/>
      <c r="K91" s="165"/>
      <c r="L91" s="212"/>
      <c r="M91" s="212"/>
      <c r="N91" s="212"/>
    </row>
    <row r="92" spans="3:14" ht="20.25">
      <c r="C92" s="164"/>
      <c r="D92" s="164"/>
      <c r="E92" s="164"/>
      <c r="F92" s="165"/>
      <c r="G92" s="165"/>
      <c r="H92" s="165"/>
      <c r="I92" s="165"/>
      <c r="J92" s="165"/>
      <c r="K92" s="165"/>
      <c r="L92" s="212"/>
      <c r="M92" s="212"/>
      <c r="N92" s="212"/>
    </row>
    <row r="93" spans="3:14" ht="20.25">
      <c r="C93" s="164"/>
      <c r="D93" s="164"/>
      <c r="E93" s="164"/>
      <c r="F93" s="165"/>
      <c r="G93" s="165"/>
      <c r="H93" s="165"/>
      <c r="I93" s="165"/>
      <c r="J93" s="165"/>
      <c r="K93" s="165"/>
      <c r="L93" s="212"/>
      <c r="M93" s="212"/>
      <c r="N93" s="212"/>
    </row>
    <row r="94" spans="3:14" ht="20.25">
      <c r="C94" s="164"/>
      <c r="D94" s="164"/>
      <c r="E94" s="164"/>
      <c r="F94" s="165"/>
      <c r="G94" s="165"/>
      <c r="H94" s="165"/>
      <c r="I94" s="165"/>
      <c r="J94" s="165"/>
      <c r="K94" s="165"/>
      <c r="L94" s="212"/>
      <c r="M94" s="212"/>
      <c r="N94" s="212"/>
    </row>
    <row r="95" spans="3:14" ht="20.25">
      <c r="C95" s="164"/>
      <c r="D95" s="164"/>
      <c r="E95" s="164"/>
      <c r="F95" s="165"/>
      <c r="G95" s="165"/>
      <c r="H95" s="165"/>
      <c r="I95" s="165"/>
      <c r="J95" s="165"/>
      <c r="K95" s="165"/>
      <c r="L95" s="212"/>
      <c r="M95" s="212"/>
      <c r="N95" s="212"/>
    </row>
    <row r="96" spans="3:14" ht="20.25">
      <c r="C96" s="164"/>
      <c r="D96" s="164"/>
      <c r="E96" s="164"/>
      <c r="F96" s="165"/>
      <c r="G96" s="165"/>
      <c r="H96" s="165"/>
      <c r="I96" s="165"/>
      <c r="J96" s="165"/>
      <c r="K96" s="165"/>
      <c r="L96" s="212"/>
      <c r="M96" s="212"/>
      <c r="N96" s="212"/>
    </row>
    <row r="97" spans="3:14" ht="20.25">
      <c r="C97" s="164"/>
      <c r="D97" s="164"/>
      <c r="E97" s="164"/>
      <c r="F97" s="165"/>
      <c r="G97" s="165"/>
      <c r="H97" s="165"/>
      <c r="I97" s="165"/>
      <c r="J97" s="165"/>
      <c r="K97" s="165"/>
      <c r="L97" s="212"/>
      <c r="M97" s="212"/>
      <c r="N97" s="212"/>
    </row>
    <row r="98" spans="3:14" ht="20.25">
      <c r="C98" s="164"/>
      <c r="D98" s="164"/>
      <c r="E98" s="164"/>
      <c r="F98" s="165"/>
      <c r="G98" s="165"/>
      <c r="H98" s="165"/>
      <c r="I98" s="165"/>
      <c r="J98" s="165"/>
      <c r="K98" s="165"/>
      <c r="L98" s="212"/>
      <c r="M98" s="212"/>
      <c r="N98" s="212"/>
    </row>
    <row r="99" spans="3:14" ht="20.25">
      <c r="C99" s="164"/>
      <c r="D99" s="164"/>
      <c r="E99" s="164"/>
      <c r="F99" s="165"/>
      <c r="G99" s="165"/>
      <c r="H99" s="165"/>
      <c r="I99" s="165"/>
      <c r="J99" s="165"/>
      <c r="K99" s="165"/>
      <c r="L99" s="212"/>
      <c r="M99" s="212"/>
      <c r="N99" s="212"/>
    </row>
    <row r="100" spans="3:14" ht="20.25">
      <c r="C100" s="164"/>
      <c r="D100" s="164"/>
      <c r="E100" s="164"/>
      <c r="F100" s="165"/>
      <c r="G100" s="165"/>
      <c r="H100" s="165"/>
      <c r="I100" s="165"/>
      <c r="J100" s="165"/>
      <c r="K100" s="165"/>
      <c r="L100" s="212"/>
      <c r="M100" s="212"/>
      <c r="N100" s="212"/>
    </row>
    <row r="101" spans="3:14" ht="20.25">
      <c r="C101" s="164"/>
      <c r="D101" s="164"/>
      <c r="E101" s="164"/>
      <c r="F101" s="165"/>
      <c r="G101" s="165"/>
      <c r="H101" s="165"/>
      <c r="I101" s="165"/>
      <c r="J101" s="165"/>
      <c r="K101" s="165"/>
      <c r="L101" s="212"/>
      <c r="M101" s="212"/>
      <c r="N101" s="212"/>
    </row>
  </sheetData>
  <sheetProtection password="DE4A" sheet="1"/>
  <mergeCells count="21">
    <mergeCell ref="L17:M17"/>
    <mergeCell ref="A15:B15"/>
    <mergeCell ref="B7:N7"/>
    <mergeCell ref="C8:C10"/>
    <mergeCell ref="D8:D10"/>
    <mergeCell ref="A13:B13"/>
    <mergeCell ref="C1:N1"/>
    <mergeCell ref="C2:N2"/>
    <mergeCell ref="M9:M10"/>
    <mergeCell ref="K8:N8"/>
    <mergeCell ref="A4:N4"/>
    <mergeCell ref="A5:N5"/>
    <mergeCell ref="A11:B11"/>
    <mergeCell ref="A6:N6"/>
    <mergeCell ref="E8:E10"/>
    <mergeCell ref="H9:H10"/>
    <mergeCell ref="J9:J10"/>
    <mergeCell ref="I9:I10"/>
    <mergeCell ref="G9:G10"/>
    <mergeCell ref="A8:B10"/>
    <mergeCell ref="F9:F10"/>
  </mergeCells>
  <conditionalFormatting sqref="M13:M16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6" operator="between" stopIfTrue="1">
      <formula>2</formula>
      <formula>2.9999</formula>
    </cfRule>
    <cfRule type="cellIs" priority="10" dxfId="7" operator="between" stopIfTrue="1">
      <formula>1</formula>
      <formula>1.9999</formula>
    </cfRule>
  </conditionalFormatting>
  <conditionalFormatting sqref="M11: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6" operator="between" stopIfTrue="1">
      <formula>2</formula>
      <formula>2.9999</formula>
    </cfRule>
    <cfRule type="cellIs" priority="5" dxfId="7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ignoredErrors>
    <ignoredError sqref="E12 E14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53" t="s">
        <v>83</v>
      </c>
      <c r="E1" s="454"/>
      <c r="F1" s="454"/>
      <c r="G1" s="454"/>
      <c r="H1" s="454"/>
      <c r="I1" s="454"/>
      <c r="J1" s="454"/>
      <c r="K1" s="454"/>
      <c r="L1" s="454"/>
      <c r="M1" s="454"/>
      <c r="N1" s="96"/>
      <c r="O1" s="95"/>
    </row>
    <row r="2" spans="1:4" s="83" customFormat="1" ht="22.5" customHeight="1">
      <c r="A2" s="455" t="s">
        <v>1</v>
      </c>
      <c r="B2" s="456"/>
      <c r="C2" s="87" t="s">
        <v>0</v>
      </c>
      <c r="D2" s="88">
        <v>2</v>
      </c>
    </row>
    <row r="3" spans="1:5" s="83" customFormat="1" ht="22.5" customHeight="1">
      <c r="A3" s="455" t="s">
        <v>2</v>
      </c>
      <c r="B3" s="45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5" t="s">
        <v>3</v>
      </c>
      <c r="B4" s="45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5" t="s">
        <v>4</v>
      </c>
      <c r="B5" s="45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57" t="s">
        <v>6</v>
      </c>
      <c r="E7" s="457"/>
      <c r="F7" s="457"/>
      <c r="G7" s="457"/>
      <c r="H7" s="45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60" t="s">
        <v>93</v>
      </c>
      <c r="E11" s="460"/>
      <c r="F11" s="460"/>
      <c r="G11" s="460"/>
      <c r="H11" s="460"/>
      <c r="I11" s="460"/>
      <c r="J11" s="115"/>
      <c r="K11" s="20" t="s">
        <v>8</v>
      </c>
      <c r="N11" s="86"/>
    </row>
    <row r="12" spans="4:11" s="78" customFormat="1" ht="55.5" customHeight="1">
      <c r="D12" s="460" t="s">
        <v>84</v>
      </c>
      <c r="E12" s="460"/>
      <c r="F12" s="460"/>
      <c r="G12" s="460"/>
      <c r="H12" s="460"/>
      <c r="I12" s="460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464" t="s">
        <v>85</v>
      </c>
      <c r="E14" s="464"/>
      <c r="F14" s="464"/>
      <c r="G14" s="464"/>
      <c r="H14" s="464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63" t="s">
        <v>63</v>
      </c>
      <c r="C16" s="463"/>
      <c r="D16" s="463"/>
    </row>
    <row r="17" spans="2:11" s="41" customFormat="1" ht="24" customHeight="1">
      <c r="B17" s="462"/>
      <c r="C17" s="462"/>
      <c r="D17" s="462"/>
      <c r="E17" s="462"/>
      <c r="F17" s="462"/>
      <c r="G17" s="462"/>
      <c r="H17" s="462"/>
      <c r="I17" s="462"/>
      <c r="J17" s="462"/>
      <c r="K17" s="462"/>
    </row>
    <row r="18" spans="2:11" s="41" customFormat="1" ht="24" customHeight="1">
      <c r="B18" s="462"/>
      <c r="C18" s="462"/>
      <c r="D18" s="462"/>
      <c r="E18" s="462"/>
      <c r="F18" s="462"/>
      <c r="G18" s="462"/>
      <c r="H18" s="462"/>
      <c r="I18" s="462"/>
      <c r="J18" s="462"/>
      <c r="K18" s="462"/>
    </row>
    <row r="19" spans="2:11" s="41" customFormat="1" ht="24" customHeight="1">
      <c r="B19" s="462"/>
      <c r="C19" s="462"/>
      <c r="D19" s="462"/>
      <c r="E19" s="462"/>
      <c r="F19" s="462"/>
      <c r="G19" s="462"/>
      <c r="H19" s="462"/>
      <c r="I19" s="462"/>
      <c r="J19" s="462"/>
      <c r="K19" s="462"/>
    </row>
    <row r="20" spans="2:11" s="41" customFormat="1" ht="24" customHeight="1">
      <c r="B20" s="462"/>
      <c r="C20" s="462"/>
      <c r="D20" s="462"/>
      <c r="E20" s="462"/>
      <c r="F20" s="462"/>
      <c r="G20" s="462"/>
      <c r="H20" s="462"/>
      <c r="I20" s="462"/>
      <c r="J20" s="462"/>
      <c r="K20" s="462"/>
    </row>
    <row r="21" spans="2:11" s="41" customFormat="1" ht="24" customHeight="1">
      <c r="B21" s="462"/>
      <c r="C21" s="462"/>
      <c r="D21" s="462"/>
      <c r="E21" s="462"/>
      <c r="F21" s="462"/>
      <c r="G21" s="462"/>
      <c r="H21" s="462"/>
      <c r="I21" s="462"/>
      <c r="J21" s="462"/>
      <c r="K21" s="462"/>
    </row>
    <row r="22" spans="2:11" s="41" customFormat="1" ht="24" customHeight="1">
      <c r="B22" s="462"/>
      <c r="C22" s="462"/>
      <c r="D22" s="462"/>
      <c r="E22" s="462"/>
      <c r="F22" s="462"/>
      <c r="G22" s="462"/>
      <c r="H22" s="462"/>
      <c r="I22" s="462"/>
      <c r="J22" s="462"/>
      <c r="K22" s="462"/>
    </row>
    <row r="23" spans="2:11" s="41" customFormat="1" ht="24" customHeight="1">
      <c r="B23" s="462"/>
      <c r="C23" s="462"/>
      <c r="D23" s="462"/>
      <c r="E23" s="462"/>
      <c r="F23" s="462"/>
      <c r="G23" s="462"/>
      <c r="H23" s="462"/>
      <c r="I23" s="462"/>
      <c r="J23" s="462"/>
      <c r="K23" s="462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68"/>
      <c r="M27" s="68"/>
      <c r="N27" s="68"/>
    </row>
    <row r="28" spans="2:14" ht="24" customHeight="1"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68"/>
      <c r="M28" s="68"/>
      <c r="N28" s="68"/>
    </row>
    <row r="29" spans="2:14" ht="24" customHeight="1"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68"/>
      <c r="M29" s="68"/>
      <c r="N29" s="68"/>
    </row>
    <row r="30" spans="2:14" ht="24" customHeight="1"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68"/>
      <c r="M30" s="68"/>
      <c r="N30" s="68"/>
    </row>
    <row r="31" spans="2:14" ht="24" customHeight="1"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68"/>
      <c r="M31" s="68"/>
      <c r="N31" s="68"/>
    </row>
    <row r="32" spans="2:14" ht="24" customHeight="1"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68"/>
      <c r="M32" s="68"/>
      <c r="N32" s="68"/>
    </row>
    <row r="33" spans="2:14" ht="24" customHeight="1"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68"/>
      <c r="M33" s="68"/>
      <c r="N33" s="68"/>
    </row>
    <row r="34" spans="2:14" ht="24" customHeight="1">
      <c r="B34" s="449" t="s">
        <v>57</v>
      </c>
      <c r="C34" s="449"/>
      <c r="D34" s="449"/>
      <c r="E34" s="449"/>
      <c r="F34" s="449"/>
      <c r="G34" s="449"/>
      <c r="H34" s="449"/>
      <c r="I34" s="449"/>
      <c r="J34" s="449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50" t="s">
        <v>55</v>
      </c>
      <c r="E1" s="450"/>
      <c r="F1" s="450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4" t="s">
        <v>65</v>
      </c>
      <c r="G5" s="475"/>
      <c r="H5" s="475"/>
      <c r="I5" s="475"/>
      <c r="J5" s="475"/>
      <c r="K5" s="47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52" t="s">
        <v>19</v>
      </c>
      <c r="C7" s="45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52">
        <v>1</v>
      </c>
      <c r="C8" s="45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52">
        <v>2</v>
      </c>
      <c r="C9" s="45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52">
        <v>3</v>
      </c>
      <c r="C10" s="45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52">
        <v>4</v>
      </c>
      <c r="C11" s="45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52">
        <v>5</v>
      </c>
      <c r="C12" s="45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451"/>
      <c r="C16" s="451"/>
      <c r="D16" s="451"/>
      <c r="E16" s="451"/>
      <c r="F16" s="451"/>
      <c r="G16" s="451"/>
      <c r="H16" s="451"/>
    </row>
    <row r="17" spans="2:8" ht="21.75">
      <c r="B17" s="451"/>
      <c r="C17" s="451"/>
      <c r="D17" s="451"/>
      <c r="E17" s="451"/>
      <c r="F17" s="451"/>
      <c r="G17" s="451"/>
      <c r="H17" s="451"/>
    </row>
    <row r="18" spans="2:8" ht="21.75">
      <c r="B18" s="451"/>
      <c r="C18" s="451"/>
      <c r="D18" s="451"/>
      <c r="E18" s="451"/>
      <c r="F18" s="451"/>
      <c r="G18" s="451"/>
      <c r="H18" s="451"/>
    </row>
    <row r="19" spans="2:8" ht="21.75">
      <c r="B19" s="451"/>
      <c r="C19" s="451"/>
      <c r="D19" s="451"/>
      <c r="E19" s="451"/>
      <c r="F19" s="451"/>
      <c r="G19" s="451"/>
      <c r="H19" s="451"/>
    </row>
    <row r="20" spans="2:8" ht="21.75">
      <c r="B20" s="451"/>
      <c r="C20" s="451"/>
      <c r="D20" s="451"/>
      <c r="E20" s="451"/>
      <c r="F20" s="451"/>
      <c r="G20" s="451"/>
      <c r="H20" s="451"/>
    </row>
    <row r="21" spans="2:8" ht="21.75">
      <c r="B21" s="451"/>
      <c r="C21" s="451"/>
      <c r="D21" s="451"/>
      <c r="E21" s="451"/>
      <c r="F21" s="451"/>
      <c r="G21" s="451"/>
      <c r="H21" s="451"/>
    </row>
    <row r="22" spans="2:13" ht="21.75">
      <c r="B22" s="449" t="s">
        <v>57</v>
      </c>
      <c r="C22" s="449"/>
      <c r="D22" s="449"/>
      <c r="E22" s="449"/>
      <c r="F22" s="449"/>
      <c r="G22" s="449"/>
      <c r="H22" s="449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62" t="s">
        <v>91</v>
      </c>
      <c r="C25" s="462"/>
      <c r="D25" s="462"/>
      <c r="E25" s="462"/>
      <c r="F25" s="462"/>
      <c r="G25" s="462"/>
      <c r="H25" s="462"/>
    </row>
    <row r="26" spans="2:8" ht="21.75">
      <c r="B26" s="462"/>
      <c r="C26" s="462"/>
      <c r="D26" s="462"/>
      <c r="E26" s="462"/>
      <c r="F26" s="462"/>
      <c r="G26" s="462"/>
      <c r="H26" s="462"/>
    </row>
    <row r="27" spans="2:8" ht="21.75">
      <c r="B27" s="462"/>
      <c r="C27" s="462"/>
      <c r="D27" s="462"/>
      <c r="E27" s="462"/>
      <c r="F27" s="462"/>
      <c r="G27" s="462"/>
      <c r="H27" s="462"/>
    </row>
    <row r="28" spans="2:8" ht="21.75">
      <c r="B28" s="462"/>
      <c r="C28" s="462"/>
      <c r="D28" s="462"/>
      <c r="E28" s="462"/>
      <c r="F28" s="462"/>
      <c r="G28" s="462"/>
      <c r="H28" s="462"/>
    </row>
    <row r="29" spans="2:8" ht="21.75">
      <c r="B29" s="462"/>
      <c r="C29" s="462"/>
      <c r="D29" s="462"/>
      <c r="E29" s="462"/>
      <c r="F29" s="462"/>
      <c r="G29" s="462"/>
      <c r="H29" s="462"/>
    </row>
    <row r="30" spans="2:8" ht="21.75">
      <c r="B30" s="462"/>
      <c r="C30" s="462"/>
      <c r="D30" s="462"/>
      <c r="E30" s="462"/>
      <c r="F30" s="462"/>
      <c r="G30" s="462"/>
      <c r="H30" s="462"/>
    </row>
    <row r="31" spans="2:8" ht="21.75">
      <c r="B31" s="449" t="s">
        <v>57</v>
      </c>
      <c r="C31" s="449"/>
      <c r="D31" s="449"/>
      <c r="E31" s="449"/>
      <c r="F31" s="449"/>
      <c r="G31" s="449"/>
      <c r="H31" s="449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8" t="s">
        <v>65</v>
      </c>
      <c r="G5" s="479"/>
      <c r="H5" s="479"/>
      <c r="I5" s="479"/>
      <c r="J5" s="479"/>
      <c r="K5" s="47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52" t="s">
        <v>19</v>
      </c>
      <c r="C7" s="45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52">
        <v>1</v>
      </c>
      <c r="C8" s="45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52">
        <v>2</v>
      </c>
      <c r="C9" s="45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52">
        <v>3</v>
      </c>
      <c r="C10" s="45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52">
        <v>4</v>
      </c>
      <c r="C11" s="45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52">
        <v>5</v>
      </c>
      <c r="C12" s="45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463" t="s">
        <v>63</v>
      </c>
      <c r="C16" s="463"/>
      <c r="D16" s="463"/>
    </row>
    <row r="17" spans="2:14" ht="24" customHeight="1">
      <c r="B17" s="451"/>
      <c r="C17" s="451"/>
      <c r="D17" s="451"/>
      <c r="E17" s="451"/>
      <c r="F17" s="451"/>
      <c r="G17" s="451"/>
      <c r="H17" s="451"/>
      <c r="I17" s="451"/>
      <c r="J17" s="76"/>
      <c r="K17" s="76"/>
      <c r="L17" s="76"/>
      <c r="M17" s="76"/>
      <c r="N17" s="69"/>
    </row>
    <row r="18" spans="2:14" ht="24" customHeight="1">
      <c r="B18" s="451"/>
      <c r="C18" s="451"/>
      <c r="D18" s="451"/>
      <c r="E18" s="451"/>
      <c r="F18" s="451"/>
      <c r="G18" s="451"/>
      <c r="H18" s="451"/>
      <c r="I18" s="451"/>
      <c r="J18" s="76"/>
      <c r="K18" s="76"/>
      <c r="L18" s="76"/>
      <c r="M18" s="76"/>
      <c r="N18" s="69"/>
    </row>
    <row r="19" spans="2:14" ht="24" customHeight="1">
      <c r="B19" s="451"/>
      <c r="C19" s="451"/>
      <c r="D19" s="451"/>
      <c r="E19" s="451"/>
      <c r="F19" s="451"/>
      <c r="G19" s="451"/>
      <c r="H19" s="451"/>
      <c r="I19" s="451"/>
      <c r="J19" s="76"/>
      <c r="K19" s="76"/>
      <c r="L19" s="76"/>
      <c r="M19" s="76"/>
      <c r="N19" s="69"/>
    </row>
    <row r="20" spans="2:14" ht="24" customHeight="1">
      <c r="B20" s="451"/>
      <c r="C20" s="451"/>
      <c r="D20" s="451"/>
      <c r="E20" s="451"/>
      <c r="F20" s="451"/>
      <c r="G20" s="451"/>
      <c r="H20" s="451"/>
      <c r="I20" s="451"/>
      <c r="J20" s="76"/>
      <c r="K20" s="76"/>
      <c r="L20" s="76"/>
      <c r="M20" s="76"/>
      <c r="N20" s="69"/>
    </row>
    <row r="21" spans="2:14" ht="24" customHeight="1">
      <c r="B21" s="451"/>
      <c r="C21" s="451"/>
      <c r="D21" s="451"/>
      <c r="E21" s="451"/>
      <c r="F21" s="451"/>
      <c r="G21" s="451"/>
      <c r="H21" s="451"/>
      <c r="I21" s="451"/>
      <c r="J21" s="76"/>
      <c r="K21" s="76"/>
      <c r="L21" s="76"/>
      <c r="M21" s="76"/>
      <c r="N21" s="69"/>
    </row>
    <row r="22" spans="2:14" ht="24" customHeight="1">
      <c r="B22" s="451"/>
      <c r="C22" s="451"/>
      <c r="D22" s="451"/>
      <c r="E22" s="451"/>
      <c r="F22" s="451"/>
      <c r="G22" s="451"/>
      <c r="H22" s="451"/>
      <c r="I22" s="451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63" t="s">
        <v>67</v>
      </c>
      <c r="C25" s="463"/>
      <c r="D25" s="46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76"/>
      <c r="C26" s="476"/>
      <c r="D26" s="476"/>
      <c r="E26" s="476"/>
      <c r="F26" s="476"/>
      <c r="G26" s="476"/>
      <c r="H26" s="476"/>
      <c r="I26" s="476"/>
      <c r="J26" s="75"/>
      <c r="K26" s="75"/>
      <c r="L26" s="75"/>
      <c r="M26" s="75"/>
      <c r="N26" s="75"/>
      <c r="O26" s="75"/>
    </row>
    <row r="27" spans="2:15" s="9" customFormat="1" ht="24" customHeight="1">
      <c r="B27" s="476"/>
      <c r="C27" s="476"/>
      <c r="D27" s="476"/>
      <c r="E27" s="476"/>
      <c r="F27" s="476"/>
      <c r="G27" s="476"/>
      <c r="H27" s="476"/>
      <c r="I27" s="476"/>
      <c r="J27" s="75"/>
      <c r="K27" s="75"/>
      <c r="L27" s="75"/>
      <c r="M27" s="75"/>
      <c r="N27" s="75"/>
      <c r="O27" s="75"/>
    </row>
    <row r="28" spans="2:15" s="9" customFormat="1" ht="24" customHeight="1">
      <c r="B28" s="476"/>
      <c r="C28" s="476"/>
      <c r="D28" s="476"/>
      <c r="E28" s="476"/>
      <c r="F28" s="476"/>
      <c r="G28" s="476"/>
      <c r="H28" s="476"/>
      <c r="I28" s="476"/>
      <c r="J28" s="75"/>
      <c r="K28" s="75"/>
      <c r="L28" s="75"/>
      <c r="M28" s="75"/>
      <c r="N28" s="75"/>
      <c r="O28" s="75"/>
    </row>
    <row r="29" spans="2:15" s="9" customFormat="1" ht="24" customHeight="1">
      <c r="B29" s="476"/>
      <c r="C29" s="476"/>
      <c r="D29" s="476"/>
      <c r="E29" s="476"/>
      <c r="F29" s="476"/>
      <c r="G29" s="476"/>
      <c r="H29" s="476"/>
      <c r="I29" s="476"/>
      <c r="J29" s="75"/>
      <c r="K29" s="75"/>
      <c r="L29" s="75"/>
      <c r="M29" s="75"/>
      <c r="N29" s="75"/>
      <c r="O29" s="75"/>
    </row>
    <row r="30" spans="2:15" s="9" customFormat="1" ht="24" customHeight="1">
      <c r="B30" s="476"/>
      <c r="C30" s="476"/>
      <c r="D30" s="476"/>
      <c r="E30" s="476"/>
      <c r="F30" s="476"/>
      <c r="G30" s="476"/>
      <c r="H30" s="476"/>
      <c r="I30" s="476"/>
      <c r="J30" s="75"/>
      <c r="K30" s="75"/>
      <c r="L30" s="75"/>
      <c r="M30" s="75"/>
      <c r="N30" s="75"/>
      <c r="O30" s="75"/>
    </row>
    <row r="31" spans="2:15" s="9" customFormat="1" ht="24" customHeight="1">
      <c r="B31" s="476"/>
      <c r="C31" s="476"/>
      <c r="D31" s="476"/>
      <c r="E31" s="476"/>
      <c r="F31" s="476"/>
      <c r="G31" s="476"/>
      <c r="H31" s="476"/>
      <c r="I31" s="476"/>
      <c r="J31" s="75"/>
      <c r="K31" s="75"/>
      <c r="L31" s="75"/>
      <c r="M31" s="75"/>
      <c r="N31" s="75"/>
      <c r="O31" s="75"/>
    </row>
    <row r="32" spans="2:15" s="9" customFormat="1" ht="24" customHeight="1">
      <c r="B32" s="477" t="s">
        <v>57</v>
      </c>
      <c r="C32" s="477"/>
      <c r="D32" s="477"/>
      <c r="E32" s="477"/>
      <c r="F32" s="477"/>
      <c r="G32" s="477"/>
      <c r="H32" s="477"/>
      <c r="I32" s="477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view="pageLayout" workbookViewId="0" topLeftCell="A1">
      <selection activeCell="D3" sqref="D3"/>
    </sheetView>
  </sheetViews>
  <sheetFormatPr defaultColWidth="7.00390625" defaultRowHeight="15"/>
  <cols>
    <col min="1" max="1" width="13.00390625" style="301" customWidth="1"/>
    <col min="2" max="2" width="5.28125" style="301" customWidth="1"/>
    <col min="3" max="3" width="3.00390625" style="301" customWidth="1"/>
    <col min="4" max="11" width="13.28125" style="301" customWidth="1"/>
    <col min="12" max="12" width="13.140625" style="301" customWidth="1"/>
    <col min="13" max="16384" width="7.00390625" style="301" customWidth="1"/>
  </cols>
  <sheetData>
    <row r="1" spans="8:9" ht="18.75">
      <c r="H1" s="301" t="str">
        <f>summary2022Y!A6</f>
        <v>สำนักงานคดีศาลสูง</v>
      </c>
      <c r="I1" s="302"/>
    </row>
    <row r="2" spans="1:12" s="307" customFormat="1" ht="46.5" customHeight="1">
      <c r="A2" s="303" t="s">
        <v>133</v>
      </c>
      <c r="B2" s="304">
        <v>1.1</v>
      </c>
      <c r="C2" s="305" t="s">
        <v>0</v>
      </c>
      <c r="D2" s="413" t="s">
        <v>160</v>
      </c>
      <c r="E2" s="414"/>
      <c r="F2" s="414"/>
      <c r="G2" s="414"/>
      <c r="H2" s="414"/>
      <c r="I2" s="414"/>
      <c r="J2" s="414"/>
      <c r="K2" s="306"/>
      <c r="L2" s="306"/>
    </row>
    <row r="3" spans="1:4" s="310" customFormat="1" ht="25.5" customHeight="1">
      <c r="A3" s="415" t="s">
        <v>1</v>
      </c>
      <c r="B3" s="416"/>
      <c r="C3" s="308" t="s">
        <v>0</v>
      </c>
      <c r="D3" s="309">
        <v>6</v>
      </c>
    </row>
    <row r="4" spans="1:5" s="310" customFormat="1" ht="25.5" customHeight="1">
      <c r="A4" s="415" t="s">
        <v>2</v>
      </c>
      <c r="B4" s="416"/>
      <c r="C4" s="311" t="s">
        <v>0</v>
      </c>
      <c r="D4" s="312" t="e">
        <f>IF(E6=1,"N/A",I10)</f>
        <v>#DIV/0!</v>
      </c>
      <c r="E4" s="313"/>
    </row>
    <row r="5" spans="1:5" s="310" customFormat="1" ht="25.5" customHeight="1">
      <c r="A5" s="415" t="s">
        <v>3</v>
      </c>
      <c r="B5" s="416"/>
      <c r="C5" s="311" t="s">
        <v>0</v>
      </c>
      <c r="D5" s="314" t="e">
        <f>IF(D6="N/A","N/A",IF(D6&gt;=4.5,"ดีมาก",IF(D6&gt;=3.5,"ดี",IF(D6&gt;=2.5,"ปานกลาง",IF(D6&gt;=1.5,"ต่ำ","ต่ำมาก")))))</f>
        <v>#DIV/0!</v>
      </c>
      <c r="E5" s="313"/>
    </row>
    <row r="6" spans="1:6" s="310" customFormat="1" ht="25.5" customHeight="1">
      <c r="A6" s="415" t="s">
        <v>4</v>
      </c>
      <c r="B6" s="416"/>
      <c r="C6" s="311" t="s">
        <v>0</v>
      </c>
      <c r="D6" s="315" t="e">
        <f>IF(E6=1,1,J10)</f>
        <v>#DIV/0!</v>
      </c>
      <c r="E6" s="353"/>
      <c r="F6" s="316" t="s">
        <v>5</v>
      </c>
    </row>
    <row r="7" spans="6:7" s="310" customFormat="1" ht="18.75">
      <c r="F7" s="317"/>
      <c r="G7" s="318"/>
    </row>
    <row r="8" spans="1:8" s="320" customFormat="1" ht="24.75" customHeight="1">
      <c r="A8" s="319"/>
      <c r="C8" s="321"/>
      <c r="D8" s="417" t="s">
        <v>6</v>
      </c>
      <c r="E8" s="417"/>
      <c r="F8" s="417"/>
      <c r="G8" s="417"/>
      <c r="H8" s="417"/>
    </row>
    <row r="9" spans="1:10" s="322" customFormat="1" ht="24.75" customHeight="1">
      <c r="A9" s="319"/>
      <c r="C9" s="321"/>
      <c r="D9" s="323" t="s">
        <v>13</v>
      </c>
      <c r="E9" s="323" t="s">
        <v>14</v>
      </c>
      <c r="F9" s="323" t="s">
        <v>15</v>
      </c>
      <c r="G9" s="323" t="s">
        <v>16</v>
      </c>
      <c r="H9" s="323" t="s">
        <v>17</v>
      </c>
      <c r="I9" s="324" t="s">
        <v>2</v>
      </c>
      <c r="J9" s="325" t="s">
        <v>7</v>
      </c>
    </row>
    <row r="10" spans="2:10" s="320" customFormat="1" ht="24.75" customHeight="1">
      <c r="B10" s="326"/>
      <c r="D10" s="327">
        <v>30</v>
      </c>
      <c r="E10" s="327">
        <v>25</v>
      </c>
      <c r="F10" s="327">
        <v>20</v>
      </c>
      <c r="G10" s="327">
        <v>15</v>
      </c>
      <c r="H10" s="327">
        <v>10</v>
      </c>
      <c r="I10" s="328" t="e">
        <f>K16</f>
        <v>#DIV/0!</v>
      </c>
      <c r="J10" s="329" t="e">
        <f>6-IF(G10&gt;=H10,IF(K15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330" customFormat="1" ht="18.75">
      <c r="C11" s="331"/>
      <c r="D11" s="332"/>
      <c r="E11" s="333"/>
    </row>
    <row r="12" spans="3:11" s="330" customFormat="1" ht="27" customHeight="1">
      <c r="C12" s="331"/>
      <c r="D12" s="332"/>
      <c r="E12" s="333"/>
      <c r="H12" s="334" t="s">
        <v>134</v>
      </c>
      <c r="I12" s="334" t="s">
        <v>135</v>
      </c>
      <c r="J12" s="334" t="s">
        <v>136</v>
      </c>
      <c r="K12" s="334" t="s">
        <v>137</v>
      </c>
    </row>
    <row r="13" spans="3:12" s="335" customFormat="1" ht="54" customHeight="1">
      <c r="C13" s="408" t="s">
        <v>138</v>
      </c>
      <c r="D13" s="408"/>
      <c r="E13" s="408"/>
      <c r="F13" s="408"/>
      <c r="G13" s="408"/>
      <c r="H13" s="354"/>
      <c r="I13" s="355"/>
      <c r="J13" s="355"/>
      <c r="K13" s="336">
        <f>H13+I13+J13</f>
        <v>0</v>
      </c>
      <c r="L13" s="316" t="s">
        <v>8</v>
      </c>
    </row>
    <row r="14" spans="3:12" s="335" customFormat="1" ht="54" customHeight="1">
      <c r="C14" s="408" t="s">
        <v>139</v>
      </c>
      <c r="D14" s="408"/>
      <c r="E14" s="408"/>
      <c r="F14" s="408"/>
      <c r="G14" s="408"/>
      <c r="H14" s="356"/>
      <c r="I14" s="357"/>
      <c r="J14" s="357"/>
      <c r="K14" s="337">
        <f>H14+I14+J14</f>
        <v>0</v>
      </c>
      <c r="L14" s="316" t="s">
        <v>8</v>
      </c>
    </row>
    <row r="15" spans="3:11" s="335" customFormat="1" ht="64.5" customHeight="1">
      <c r="C15" s="408" t="s">
        <v>140</v>
      </c>
      <c r="D15" s="408"/>
      <c r="E15" s="408"/>
      <c r="F15" s="408"/>
      <c r="G15" s="408"/>
      <c r="H15" s="338" t="e">
        <f>H14*100/H13</f>
        <v>#DIV/0!</v>
      </c>
      <c r="I15" s="338" t="e">
        <f>I14*100/I13</f>
        <v>#DIV/0!</v>
      </c>
      <c r="J15" s="338" t="e">
        <f>J14*100/J13</f>
        <v>#DIV/0!</v>
      </c>
      <c r="K15" s="339" t="e">
        <f>K14*100/K13</f>
        <v>#DIV/0!</v>
      </c>
    </row>
    <row r="16" spans="3:11" s="335" customFormat="1" ht="75" customHeight="1">
      <c r="C16" s="340"/>
      <c r="D16" s="340"/>
      <c r="E16" s="340"/>
      <c r="F16" s="340"/>
      <c r="G16" s="409" t="s">
        <v>159</v>
      </c>
      <c r="H16" s="410"/>
      <c r="I16" s="410"/>
      <c r="J16" s="411"/>
      <c r="K16" s="341" t="e">
        <f>(I14+J14)*100/(I13+J13)</f>
        <v>#DIV/0!</v>
      </c>
    </row>
    <row r="17" spans="4:11" s="335" customFormat="1" ht="18.75" customHeight="1">
      <c r="D17" s="342"/>
      <c r="E17" s="342"/>
      <c r="F17" s="342"/>
      <c r="G17" s="342"/>
      <c r="H17" s="342"/>
      <c r="I17" s="342"/>
      <c r="J17" s="342"/>
      <c r="K17" s="342"/>
    </row>
    <row r="18" spans="3:11" s="330" customFormat="1" ht="34.5" customHeight="1">
      <c r="C18" s="412" t="s">
        <v>141</v>
      </c>
      <c r="D18" s="412"/>
      <c r="E18" s="412"/>
      <c r="F18" s="412"/>
      <c r="G18" s="412"/>
      <c r="H18" s="337">
        <f>H13-H14</f>
        <v>0</v>
      </c>
      <c r="I18" s="337">
        <f>I13-I14</f>
        <v>0</v>
      </c>
      <c r="J18" s="337">
        <f>J13-J14</f>
        <v>0</v>
      </c>
      <c r="K18" s="337">
        <f>K13-K14</f>
        <v>0</v>
      </c>
    </row>
    <row r="19" spans="3:11" s="331" customFormat="1" ht="34.5" customHeight="1">
      <c r="C19" s="412" t="s">
        <v>142</v>
      </c>
      <c r="D19" s="412"/>
      <c r="E19" s="412"/>
      <c r="F19" s="412"/>
      <c r="G19" s="412"/>
      <c r="H19" s="343" t="e">
        <f>H18*100/H13</f>
        <v>#DIV/0!</v>
      </c>
      <c r="I19" s="343" t="e">
        <f>I18*100/I13</f>
        <v>#DIV/0!</v>
      </c>
      <c r="J19" s="343" t="e">
        <f>J18*100/J13</f>
        <v>#DIV/0!</v>
      </c>
      <c r="K19" s="343" t="e">
        <f>K18*100/K13</f>
        <v>#DIV/0!</v>
      </c>
    </row>
    <row r="20" s="335" customFormat="1" ht="31.5" customHeight="1">
      <c r="J20" s="344"/>
    </row>
    <row r="21" s="335" customFormat="1" ht="31.5" customHeight="1">
      <c r="J21" s="316"/>
    </row>
    <row r="22" spans="4:10" s="330" customFormat="1" ht="24" customHeight="1">
      <c r="D22" s="345"/>
      <c r="E22" s="345"/>
      <c r="F22" s="345"/>
      <c r="G22" s="345"/>
      <c r="H22" s="345"/>
      <c r="I22" s="346"/>
      <c r="J22" s="347"/>
    </row>
    <row r="23" spans="4:11" s="335" customFormat="1" ht="52.5" customHeight="1">
      <c r="D23" s="404" t="s">
        <v>143</v>
      </c>
      <c r="E23" s="405"/>
      <c r="F23" s="405"/>
      <c r="G23" s="406"/>
      <c r="H23" s="325" t="s">
        <v>134</v>
      </c>
      <c r="I23" s="325" t="s">
        <v>135</v>
      </c>
      <c r="J23" s="325" t="s">
        <v>136</v>
      </c>
      <c r="K23" s="330"/>
    </row>
    <row r="24" spans="4:11" s="335" customFormat="1" ht="27.75" customHeight="1">
      <c r="D24" s="394" t="s">
        <v>144</v>
      </c>
      <c r="E24" s="395"/>
      <c r="F24" s="395"/>
      <c r="G24" s="396"/>
      <c r="H24" s="358"/>
      <c r="I24" s="359"/>
      <c r="J24" s="359"/>
      <c r="K24" s="316" t="s">
        <v>8</v>
      </c>
    </row>
    <row r="25" spans="4:11" s="335" customFormat="1" ht="27.75" customHeight="1">
      <c r="D25" s="394" t="s">
        <v>145</v>
      </c>
      <c r="E25" s="395"/>
      <c r="F25" s="395"/>
      <c r="G25" s="396"/>
      <c r="H25" s="358"/>
      <c r="I25" s="359"/>
      <c r="J25" s="359"/>
      <c r="K25" s="316" t="s">
        <v>8</v>
      </c>
    </row>
    <row r="26" spans="4:11" s="335" customFormat="1" ht="27.75" customHeight="1">
      <c r="D26" s="394" t="s">
        <v>146</v>
      </c>
      <c r="E26" s="395"/>
      <c r="F26" s="395"/>
      <c r="G26" s="396"/>
      <c r="H26" s="358"/>
      <c r="I26" s="359"/>
      <c r="J26" s="359"/>
      <c r="K26" s="316" t="s">
        <v>8</v>
      </c>
    </row>
    <row r="27" spans="4:11" s="335" customFormat="1" ht="27.75" customHeight="1">
      <c r="D27" s="407" t="s">
        <v>147</v>
      </c>
      <c r="E27" s="401"/>
      <c r="F27" s="401"/>
      <c r="G27" s="402"/>
      <c r="H27" s="358"/>
      <c r="I27" s="359"/>
      <c r="J27" s="359"/>
      <c r="K27" s="316" t="s">
        <v>8</v>
      </c>
    </row>
    <row r="28" spans="4:11" s="335" customFormat="1" ht="27.75" customHeight="1">
      <c r="D28" s="394" t="s">
        <v>148</v>
      </c>
      <c r="E28" s="395"/>
      <c r="F28" s="395"/>
      <c r="G28" s="396"/>
      <c r="H28" s="358"/>
      <c r="I28" s="359"/>
      <c r="J28" s="359"/>
      <c r="K28" s="316" t="s">
        <v>8</v>
      </c>
    </row>
    <row r="29" spans="4:11" s="335" customFormat="1" ht="27.75" customHeight="1">
      <c r="D29" s="394" t="s">
        <v>149</v>
      </c>
      <c r="E29" s="395"/>
      <c r="F29" s="395"/>
      <c r="G29" s="396"/>
      <c r="H29" s="358"/>
      <c r="I29" s="359"/>
      <c r="J29" s="359"/>
      <c r="K29" s="316" t="s">
        <v>8</v>
      </c>
    </row>
    <row r="30" spans="4:11" s="335" customFormat="1" ht="27.75" customHeight="1">
      <c r="D30" s="394" t="s">
        <v>150</v>
      </c>
      <c r="E30" s="395"/>
      <c r="F30" s="395"/>
      <c r="G30" s="396"/>
      <c r="H30" s="358"/>
      <c r="I30" s="359"/>
      <c r="J30" s="359"/>
      <c r="K30" s="316" t="s">
        <v>8</v>
      </c>
    </row>
    <row r="31" spans="4:11" s="335" customFormat="1" ht="27.75" customHeight="1">
      <c r="D31" s="394" t="s">
        <v>151</v>
      </c>
      <c r="E31" s="395"/>
      <c r="F31" s="395"/>
      <c r="G31" s="396"/>
      <c r="H31" s="358"/>
      <c r="I31" s="359"/>
      <c r="J31" s="359"/>
      <c r="K31" s="316" t="s">
        <v>8</v>
      </c>
    </row>
    <row r="32" spans="4:11" s="335" customFormat="1" ht="27.75" customHeight="1">
      <c r="D32" s="394" t="s">
        <v>152</v>
      </c>
      <c r="E32" s="395"/>
      <c r="F32" s="395"/>
      <c r="G32" s="396"/>
      <c r="H32" s="358"/>
      <c r="I32" s="359"/>
      <c r="J32" s="359"/>
      <c r="K32" s="316" t="s">
        <v>8</v>
      </c>
    </row>
    <row r="33" spans="4:11" s="335" customFormat="1" ht="27.75" customHeight="1">
      <c r="D33" s="394" t="s">
        <v>153</v>
      </c>
      <c r="E33" s="395"/>
      <c r="F33" s="395"/>
      <c r="G33" s="396"/>
      <c r="H33" s="358"/>
      <c r="I33" s="359"/>
      <c r="J33" s="359"/>
      <c r="K33" s="316" t="s">
        <v>8</v>
      </c>
    </row>
    <row r="34" spans="4:11" s="335" customFormat="1" ht="27.75" customHeight="1">
      <c r="D34" s="394" t="s">
        <v>154</v>
      </c>
      <c r="E34" s="395"/>
      <c r="F34" s="395"/>
      <c r="G34" s="396"/>
      <c r="H34" s="358"/>
      <c r="I34" s="359"/>
      <c r="J34" s="359"/>
      <c r="K34" s="316" t="s">
        <v>8</v>
      </c>
    </row>
    <row r="35" spans="4:11" s="335" customFormat="1" ht="27.75" customHeight="1">
      <c r="D35" s="394" t="s">
        <v>155</v>
      </c>
      <c r="E35" s="395"/>
      <c r="F35" s="395"/>
      <c r="G35" s="396"/>
      <c r="H35" s="358"/>
      <c r="I35" s="359"/>
      <c r="J35" s="359"/>
      <c r="K35" s="316" t="s">
        <v>8</v>
      </c>
    </row>
    <row r="36" spans="4:11" s="335" customFormat="1" ht="27.75" customHeight="1">
      <c r="D36" s="394" t="s">
        <v>156</v>
      </c>
      <c r="E36" s="395"/>
      <c r="F36" s="395"/>
      <c r="G36" s="396"/>
      <c r="H36" s="358"/>
      <c r="I36" s="359"/>
      <c r="J36" s="359"/>
      <c r="K36" s="316" t="s">
        <v>8</v>
      </c>
    </row>
    <row r="37" spans="4:11" s="335" customFormat="1" ht="27.75" customHeight="1">
      <c r="D37" s="397" t="s">
        <v>157</v>
      </c>
      <c r="E37" s="398"/>
      <c r="F37" s="398"/>
      <c r="G37" s="399"/>
      <c r="H37" s="348">
        <f>H14-H39</f>
        <v>0</v>
      </c>
      <c r="I37" s="348">
        <f>I14-I39</f>
        <v>0</v>
      </c>
      <c r="J37" s="348">
        <f>J14-J39</f>
        <v>0</v>
      </c>
      <c r="K37" s="349"/>
    </row>
    <row r="38" spans="4:11" s="335" customFormat="1" ht="67.5" customHeight="1">
      <c r="D38" s="400" t="s">
        <v>158</v>
      </c>
      <c r="E38" s="401"/>
      <c r="F38" s="401"/>
      <c r="G38" s="402"/>
      <c r="H38" s="360"/>
      <c r="I38" s="360"/>
      <c r="J38" s="360"/>
      <c r="K38" s="316" t="s">
        <v>8</v>
      </c>
    </row>
    <row r="39" spans="4:10" s="330" customFormat="1" ht="24" customHeight="1" hidden="1">
      <c r="D39" s="350"/>
      <c r="E39" s="350"/>
      <c r="F39" s="350"/>
      <c r="G39" s="350"/>
      <c r="H39" s="351">
        <f>SUM(H24:H36)</f>
        <v>0</v>
      </c>
      <c r="I39" s="351">
        <f>SUM(I24:I36)</f>
        <v>0</v>
      </c>
      <c r="J39" s="351">
        <f>SUM(J24:J36)</f>
        <v>0</v>
      </c>
    </row>
    <row r="40" spans="4:10" s="330" customFormat="1" ht="24" customHeight="1">
      <c r="D40" s="350"/>
      <c r="E40" s="350"/>
      <c r="F40" s="350"/>
      <c r="G40" s="350"/>
      <c r="H40" s="351"/>
      <c r="I40" s="351"/>
      <c r="J40" s="351"/>
    </row>
    <row r="41" spans="2:12" ht="24" customHeight="1">
      <c r="B41" s="352" t="s">
        <v>18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</row>
    <row r="42" spans="2:12" ht="24" customHeight="1"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352"/>
    </row>
    <row r="43" spans="2:12" ht="24" customHeight="1"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352"/>
    </row>
    <row r="44" spans="2:12" ht="24" customHeight="1"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352"/>
    </row>
    <row r="45" spans="2:12" ht="24" customHeight="1"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352"/>
    </row>
    <row r="46" spans="2:12" ht="24" customHeight="1"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352"/>
    </row>
    <row r="47" spans="2:12" ht="24" customHeight="1"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352"/>
    </row>
    <row r="48" spans="2:12" ht="24" customHeight="1"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352"/>
    </row>
    <row r="49" spans="2:12" ht="24" customHeight="1">
      <c r="B49" s="352" t="s">
        <v>57</v>
      </c>
      <c r="C49" s="352"/>
      <c r="D49" s="352"/>
      <c r="E49" s="352"/>
      <c r="F49" s="352"/>
      <c r="G49" s="352"/>
      <c r="H49" s="352"/>
      <c r="I49" s="352"/>
      <c r="J49" s="352"/>
      <c r="K49" s="352"/>
      <c r="L49" s="352"/>
    </row>
    <row r="51" spans="4:10" s="330" customFormat="1" ht="19.5" customHeight="1">
      <c r="D51" s="345"/>
      <c r="E51" s="345"/>
      <c r="F51" s="345"/>
      <c r="G51" s="345"/>
      <c r="H51" s="345"/>
      <c r="I51" s="346"/>
      <c r="J51" s="347"/>
    </row>
    <row r="52" spans="4:10" s="330" customFormat="1" ht="19.5" customHeight="1">
      <c r="D52" s="345"/>
      <c r="E52" s="345"/>
      <c r="F52" s="345"/>
      <c r="G52" s="345"/>
      <c r="H52" s="345"/>
      <c r="I52" s="346"/>
      <c r="J52" s="347"/>
    </row>
    <row r="53" spans="9:10" s="335" customFormat="1" ht="54.75" customHeight="1">
      <c r="I53" s="349"/>
      <c r="J53" s="316"/>
    </row>
    <row r="54" spans="4:10" s="330" customFormat="1" ht="41.25" customHeight="1">
      <c r="D54" s="345"/>
      <c r="E54" s="345"/>
      <c r="F54" s="345"/>
      <c r="G54" s="345"/>
      <c r="H54" s="345"/>
      <c r="I54" s="346"/>
      <c r="J54" s="347"/>
    </row>
    <row r="56" ht="18.75">
      <c r="J56" s="316"/>
    </row>
    <row r="57" ht="18.75">
      <c r="J57" s="316"/>
    </row>
  </sheetData>
  <sheetProtection password="DE4A" sheet="1"/>
  <mergeCells count="29">
    <mergeCell ref="D2:J2"/>
    <mergeCell ref="A3:B3"/>
    <mergeCell ref="A4:B4"/>
    <mergeCell ref="A5:B5"/>
    <mergeCell ref="A6:B6"/>
    <mergeCell ref="D8:H8"/>
    <mergeCell ref="C13:G13"/>
    <mergeCell ref="C14:G14"/>
    <mergeCell ref="C15:G15"/>
    <mergeCell ref="G16:J16"/>
    <mergeCell ref="C18:G18"/>
    <mergeCell ref="C19:G19"/>
    <mergeCell ref="D34:G34"/>
    <mergeCell ref="D23:G23"/>
    <mergeCell ref="D24:G24"/>
    <mergeCell ref="D25:G25"/>
    <mergeCell ref="D26:G26"/>
    <mergeCell ref="D27:G27"/>
    <mergeCell ref="D28:G28"/>
    <mergeCell ref="D35:G35"/>
    <mergeCell ref="D36:G36"/>
    <mergeCell ref="D37:G37"/>
    <mergeCell ref="D38:G38"/>
    <mergeCell ref="B42:K48"/>
    <mergeCell ref="D29:G29"/>
    <mergeCell ref="D30:G30"/>
    <mergeCell ref="D31:G31"/>
    <mergeCell ref="D32:G32"/>
    <mergeCell ref="D33:G33"/>
  </mergeCells>
  <printOptions/>
  <pageMargins left="0.35433070866141736" right="0.2362204724409449" top="0.6299212598425197" bottom="0.5511811023622047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D2" sqref="D2:J2"/>
    </sheetView>
  </sheetViews>
  <sheetFormatPr defaultColWidth="7.00390625" defaultRowHeight="15"/>
  <cols>
    <col min="1" max="1" width="12.7109375" style="124" customWidth="1"/>
    <col min="2" max="2" width="8.00390625" style="124" customWidth="1"/>
    <col min="3" max="3" width="2.8515625" style="124" customWidth="1"/>
    <col min="4" max="5" width="11.57421875" style="124" customWidth="1"/>
    <col min="6" max="6" width="12.421875" style="124" customWidth="1"/>
    <col min="7" max="7" width="12.28125" style="124" customWidth="1"/>
    <col min="8" max="8" width="13.140625" style="124" customWidth="1"/>
    <col min="9" max="9" width="14.421875" style="124" customWidth="1"/>
    <col min="10" max="10" width="14.7109375" style="124" customWidth="1"/>
    <col min="11" max="11" width="14.8515625" style="124" customWidth="1"/>
    <col min="12" max="16384" width="7.00390625" style="124" customWidth="1"/>
  </cols>
  <sheetData>
    <row r="1" ht="20.25">
      <c r="J1" s="124" t="str">
        <f>summary2022Y!A6</f>
        <v>สำนักงานคดีศาลสูง</v>
      </c>
    </row>
    <row r="2" spans="1:11" s="119" customFormat="1" ht="31.5" customHeight="1">
      <c r="A2" s="166" t="s">
        <v>94</v>
      </c>
      <c r="B2" s="193">
        <v>3.1</v>
      </c>
      <c r="C2" s="167" t="s">
        <v>0</v>
      </c>
      <c r="D2" s="418" t="s">
        <v>98</v>
      </c>
      <c r="E2" s="419"/>
      <c r="F2" s="419"/>
      <c r="G2" s="419"/>
      <c r="H2" s="419"/>
      <c r="I2" s="419"/>
      <c r="J2" s="419"/>
      <c r="K2" s="194"/>
    </row>
    <row r="3" spans="1:4" s="119" customFormat="1" ht="24.75" customHeight="1">
      <c r="A3" s="420" t="s">
        <v>1</v>
      </c>
      <c r="B3" s="421"/>
      <c r="C3" s="167" t="s">
        <v>0</v>
      </c>
      <c r="D3" s="168">
        <v>3</v>
      </c>
    </row>
    <row r="4" spans="1:5" s="119" customFormat="1" ht="24.75" customHeight="1">
      <c r="A4" s="420" t="s">
        <v>2</v>
      </c>
      <c r="B4" s="421"/>
      <c r="C4" s="169" t="s">
        <v>0</v>
      </c>
      <c r="D4" s="170" t="e">
        <f>IF(E6=1,"N/A",I10)</f>
        <v>#DIV/0!</v>
      </c>
      <c r="E4" s="171"/>
    </row>
    <row r="5" spans="1:5" s="119" customFormat="1" ht="24.75" customHeight="1">
      <c r="A5" s="420" t="s">
        <v>3</v>
      </c>
      <c r="B5" s="421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4.75" customHeight="1">
      <c r="A6" s="420" t="s">
        <v>4</v>
      </c>
      <c r="B6" s="421"/>
      <c r="C6" s="169" t="s">
        <v>0</v>
      </c>
      <c r="D6" s="173" t="e">
        <f>IF(E6=1,1,J10)</f>
        <v>#DIV/0!</v>
      </c>
      <c r="E6" s="299"/>
      <c r="F6" s="121" t="s">
        <v>5</v>
      </c>
    </row>
    <row r="7" spans="6:7" s="119" customFormat="1" ht="20.25">
      <c r="F7" s="188"/>
      <c r="G7" s="189"/>
    </row>
    <row r="8" spans="1:8" s="175" customFormat="1" ht="26.25" customHeight="1">
      <c r="A8" s="120"/>
      <c r="C8" s="118"/>
      <c r="D8" s="422" t="s">
        <v>6</v>
      </c>
      <c r="E8" s="422"/>
      <c r="F8" s="422"/>
      <c r="G8" s="422"/>
      <c r="H8" s="422"/>
    </row>
    <row r="9" spans="1:10" s="175" customFormat="1" ht="26.25" customHeight="1">
      <c r="A9" s="120"/>
      <c r="C9" s="118"/>
      <c r="D9" s="184" t="s">
        <v>13</v>
      </c>
      <c r="E9" s="184" t="s">
        <v>14</v>
      </c>
      <c r="F9" s="184" t="s">
        <v>15</v>
      </c>
      <c r="G9" s="184" t="s">
        <v>16</v>
      </c>
      <c r="H9" s="184" t="s">
        <v>17</v>
      </c>
      <c r="I9" s="185" t="s">
        <v>2</v>
      </c>
      <c r="J9" s="288" t="s">
        <v>7</v>
      </c>
    </row>
    <row r="10" spans="2:10" s="175" customFormat="1" ht="26.25" customHeight="1">
      <c r="B10" s="182"/>
      <c r="D10" s="183">
        <v>40</v>
      </c>
      <c r="E10" s="183">
        <v>50</v>
      </c>
      <c r="F10" s="183">
        <v>60</v>
      </c>
      <c r="G10" s="183">
        <v>70</v>
      </c>
      <c r="H10" s="183">
        <v>80</v>
      </c>
      <c r="I10" s="187" t="e">
        <f>J13*100/J12</f>
        <v>#DIV/0!</v>
      </c>
      <c r="J10" s="186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5" customFormat="1" ht="20.25">
      <c r="C11" s="190"/>
      <c r="D11" s="191"/>
      <c r="E11" s="192"/>
    </row>
    <row r="12" spans="4:11" s="174" customFormat="1" ht="54.75" customHeight="1">
      <c r="D12" s="425" t="s">
        <v>128</v>
      </c>
      <c r="E12" s="426"/>
      <c r="F12" s="426"/>
      <c r="G12" s="426"/>
      <c r="H12" s="426"/>
      <c r="I12" s="426"/>
      <c r="J12" s="300"/>
      <c r="K12" s="121" t="s">
        <v>8</v>
      </c>
    </row>
    <row r="13" spans="4:11" s="174" customFormat="1" ht="54.75" customHeight="1">
      <c r="D13" s="425" t="s">
        <v>129</v>
      </c>
      <c r="E13" s="425"/>
      <c r="F13" s="425"/>
      <c r="G13" s="425"/>
      <c r="H13" s="425"/>
      <c r="I13" s="425"/>
      <c r="J13" s="300"/>
      <c r="K13" s="121" t="s">
        <v>8</v>
      </c>
    </row>
    <row r="14" spans="4:11" s="174" customFormat="1" ht="31.5" customHeight="1">
      <c r="D14" s="176"/>
      <c r="E14" s="177"/>
      <c r="F14" s="177"/>
      <c r="G14" s="177"/>
      <c r="H14" s="177"/>
      <c r="I14" s="177"/>
      <c r="J14" s="178"/>
      <c r="K14" s="179"/>
    </row>
    <row r="15" spans="4:11" s="174" customFormat="1" ht="54.75" customHeight="1">
      <c r="D15" s="427" t="s">
        <v>100</v>
      </c>
      <c r="E15" s="427"/>
      <c r="F15" s="427"/>
      <c r="G15" s="427"/>
      <c r="H15" s="427"/>
      <c r="I15" s="180" t="e">
        <f>J13*100/J12</f>
        <v>#DIV/0!</v>
      </c>
      <c r="J15" s="178"/>
      <c r="K15" s="179"/>
    </row>
    <row r="16" spans="4:11" s="174" customFormat="1" ht="28.5" customHeight="1">
      <c r="D16" s="176"/>
      <c r="E16" s="177"/>
      <c r="F16" s="177"/>
      <c r="G16" s="177"/>
      <c r="H16" s="177"/>
      <c r="I16" s="177"/>
      <c r="J16" s="178"/>
      <c r="K16" s="179"/>
    </row>
    <row r="17" spans="2:4" s="122" customFormat="1" ht="24" customHeight="1">
      <c r="B17" s="424" t="s">
        <v>63</v>
      </c>
      <c r="C17" s="424"/>
      <c r="D17" s="424"/>
    </row>
    <row r="18" spans="2:11" s="122" customFormat="1" ht="24" customHeight="1">
      <c r="B18" s="428"/>
      <c r="C18" s="428"/>
      <c r="D18" s="428"/>
      <c r="E18" s="428"/>
      <c r="F18" s="428"/>
      <c r="G18" s="428"/>
      <c r="H18" s="428"/>
      <c r="I18" s="428"/>
      <c r="J18" s="428"/>
      <c r="K18" s="428"/>
    </row>
    <row r="19" spans="2:11" s="122" customFormat="1" ht="24" customHeight="1">
      <c r="B19" s="428"/>
      <c r="C19" s="428"/>
      <c r="D19" s="428"/>
      <c r="E19" s="428"/>
      <c r="F19" s="428"/>
      <c r="G19" s="428"/>
      <c r="H19" s="428"/>
      <c r="I19" s="428"/>
      <c r="J19" s="428"/>
      <c r="K19" s="428"/>
    </row>
    <row r="20" spans="2:11" s="122" customFormat="1" ht="24" customHeight="1">
      <c r="B20" s="428"/>
      <c r="C20" s="428"/>
      <c r="D20" s="428"/>
      <c r="E20" s="428"/>
      <c r="F20" s="428"/>
      <c r="G20" s="428"/>
      <c r="H20" s="428"/>
      <c r="I20" s="428"/>
      <c r="J20" s="428"/>
      <c r="K20" s="428"/>
    </row>
    <row r="21" spans="2:11" s="122" customFormat="1" ht="24" customHeight="1">
      <c r="B21" s="428"/>
      <c r="C21" s="428"/>
      <c r="D21" s="428"/>
      <c r="E21" s="428"/>
      <c r="F21" s="428"/>
      <c r="G21" s="428"/>
      <c r="H21" s="428"/>
      <c r="I21" s="428"/>
      <c r="J21" s="428"/>
      <c r="K21" s="428"/>
    </row>
    <row r="22" spans="2:11" s="122" customFormat="1" ht="24" customHeight="1">
      <c r="B22" s="428"/>
      <c r="C22" s="428"/>
      <c r="D22" s="428"/>
      <c r="E22" s="428"/>
      <c r="F22" s="428"/>
      <c r="G22" s="428"/>
      <c r="H22" s="428"/>
      <c r="I22" s="428"/>
      <c r="J22" s="428"/>
      <c r="K22" s="428"/>
    </row>
    <row r="23" spans="2:11" s="122" customFormat="1" ht="24" customHeight="1">
      <c r="B23" s="428"/>
      <c r="C23" s="428"/>
      <c r="D23" s="428"/>
      <c r="E23" s="428"/>
      <c r="F23" s="428"/>
      <c r="G23" s="428"/>
      <c r="H23" s="428"/>
      <c r="I23" s="428"/>
      <c r="J23" s="428"/>
      <c r="K23" s="428"/>
    </row>
    <row r="24" spans="2:11" s="122" customFormat="1" ht="24" customHeight="1">
      <c r="B24" s="424" t="s">
        <v>57</v>
      </c>
      <c r="C24" s="424"/>
      <c r="D24" s="424"/>
      <c r="E24" s="424"/>
      <c r="F24" s="424"/>
      <c r="G24" s="424"/>
      <c r="H24" s="424"/>
      <c r="I24" s="424"/>
      <c r="J24" s="424"/>
      <c r="K24" s="424"/>
    </row>
    <row r="25" spans="2:11" s="122" customFormat="1" ht="24" customHeight="1"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2:11" ht="24" customHeight="1">
      <c r="B26" s="181" t="s">
        <v>18</v>
      </c>
      <c r="C26" s="181"/>
      <c r="D26" s="181"/>
      <c r="E26" s="181"/>
      <c r="F26" s="181"/>
      <c r="G26" s="181"/>
      <c r="H26" s="181"/>
      <c r="I26" s="181"/>
      <c r="J26" s="181"/>
      <c r="K26" s="181"/>
    </row>
    <row r="27" spans="2:11" ht="24" customHeight="1">
      <c r="B27" s="423"/>
      <c r="C27" s="423"/>
      <c r="D27" s="423"/>
      <c r="E27" s="423"/>
      <c r="F27" s="423"/>
      <c r="G27" s="423"/>
      <c r="H27" s="423"/>
      <c r="I27" s="423"/>
      <c r="J27" s="423"/>
      <c r="K27" s="423"/>
    </row>
    <row r="28" spans="2:11" ht="24" customHeight="1">
      <c r="B28" s="423"/>
      <c r="C28" s="423"/>
      <c r="D28" s="423"/>
      <c r="E28" s="423"/>
      <c r="F28" s="423"/>
      <c r="G28" s="423"/>
      <c r="H28" s="423"/>
      <c r="I28" s="423"/>
      <c r="J28" s="423"/>
      <c r="K28" s="423"/>
    </row>
    <row r="29" spans="2:11" ht="24" customHeight="1">
      <c r="B29" s="423"/>
      <c r="C29" s="423"/>
      <c r="D29" s="423"/>
      <c r="E29" s="423"/>
      <c r="F29" s="423"/>
      <c r="G29" s="423"/>
      <c r="H29" s="423"/>
      <c r="I29" s="423"/>
      <c r="J29" s="423"/>
      <c r="K29" s="423"/>
    </row>
    <row r="30" spans="2:11" ht="24" customHeight="1">
      <c r="B30" s="423"/>
      <c r="C30" s="423"/>
      <c r="D30" s="423"/>
      <c r="E30" s="423"/>
      <c r="F30" s="423"/>
      <c r="G30" s="423"/>
      <c r="H30" s="423"/>
      <c r="I30" s="423"/>
      <c r="J30" s="423"/>
      <c r="K30" s="423"/>
    </row>
    <row r="31" spans="2:11" ht="24" customHeight="1">
      <c r="B31" s="423"/>
      <c r="C31" s="423"/>
      <c r="D31" s="423"/>
      <c r="E31" s="423"/>
      <c r="F31" s="423"/>
      <c r="G31" s="423"/>
      <c r="H31" s="423"/>
      <c r="I31" s="423"/>
      <c r="J31" s="423"/>
      <c r="K31" s="423"/>
    </row>
    <row r="32" spans="2:11" ht="24" customHeight="1">
      <c r="B32" s="423"/>
      <c r="C32" s="423"/>
      <c r="D32" s="423"/>
      <c r="E32" s="423"/>
      <c r="F32" s="423"/>
      <c r="G32" s="423"/>
      <c r="H32" s="423"/>
      <c r="I32" s="423"/>
      <c r="J32" s="423"/>
      <c r="K32" s="423"/>
    </row>
    <row r="33" spans="2:10" ht="24" customHeight="1">
      <c r="B33" s="424" t="s">
        <v>57</v>
      </c>
      <c r="C33" s="424"/>
      <c r="D33" s="424"/>
      <c r="E33" s="424"/>
      <c r="F33" s="424"/>
      <c r="G33" s="424"/>
      <c r="H33" s="424"/>
      <c r="I33" s="424"/>
      <c r="J33" s="424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D5" sqref="D5"/>
    </sheetView>
  </sheetViews>
  <sheetFormatPr defaultColWidth="7.00390625" defaultRowHeight="15"/>
  <cols>
    <col min="1" max="1" width="13.57421875" style="263" customWidth="1"/>
    <col min="2" max="2" width="7.140625" style="263" customWidth="1"/>
    <col min="3" max="3" width="2.421875" style="263" customWidth="1"/>
    <col min="4" max="8" width="11.57421875" style="263" customWidth="1"/>
    <col min="9" max="9" width="15.28125" style="263" customWidth="1"/>
    <col min="10" max="10" width="16.8515625" style="263" customWidth="1"/>
    <col min="11" max="11" width="8.28125" style="263" customWidth="1"/>
    <col min="12" max="12" width="8.421875" style="263" customWidth="1"/>
    <col min="13" max="13" width="12.8515625" style="263" bestFit="1" customWidth="1"/>
    <col min="14" max="14" width="12.140625" style="263" bestFit="1" customWidth="1"/>
    <col min="15" max="15" width="13.00390625" style="263" bestFit="1" customWidth="1"/>
    <col min="16" max="16" width="7.00390625" style="263" customWidth="1"/>
    <col min="17" max="17" width="11.140625" style="263" customWidth="1"/>
    <col min="18" max="16384" width="7.00390625" style="263" customWidth="1"/>
  </cols>
  <sheetData>
    <row r="1" ht="19.5">
      <c r="I1" s="263" t="str">
        <f>summary2022Y!A6</f>
        <v>สำนักงานคดีศาลสูง</v>
      </c>
    </row>
    <row r="2" spans="1:14" s="267" customFormat="1" ht="30" customHeight="1">
      <c r="A2" s="264" t="s">
        <v>95</v>
      </c>
      <c r="B2" s="265">
        <v>4.2</v>
      </c>
      <c r="C2" s="243" t="s">
        <v>0</v>
      </c>
      <c r="D2" s="429" t="s">
        <v>121</v>
      </c>
      <c r="E2" s="430"/>
      <c r="F2" s="430"/>
      <c r="G2" s="430"/>
      <c r="H2" s="430"/>
      <c r="I2" s="430"/>
      <c r="J2" s="430"/>
      <c r="K2" s="430"/>
      <c r="L2" s="430"/>
      <c r="M2" s="430"/>
      <c r="N2" s="266"/>
    </row>
    <row r="3" spans="1:4" s="267" customFormat="1" ht="24.75" customHeight="1">
      <c r="A3" s="431" t="s">
        <v>1</v>
      </c>
      <c r="B3" s="432"/>
      <c r="C3" s="243" t="s">
        <v>0</v>
      </c>
      <c r="D3" s="268">
        <v>3</v>
      </c>
    </row>
    <row r="4" spans="1:5" s="267" customFormat="1" ht="24.75" customHeight="1">
      <c r="A4" s="431" t="s">
        <v>2</v>
      </c>
      <c r="B4" s="432"/>
      <c r="C4" s="244" t="s">
        <v>0</v>
      </c>
      <c r="D4" s="269">
        <f>IF(E6=1,"N/A",I10)</f>
        <v>0</v>
      </c>
      <c r="E4" s="263"/>
    </row>
    <row r="5" spans="1:5" s="267" customFormat="1" ht="24.75" customHeight="1">
      <c r="A5" s="431" t="s">
        <v>3</v>
      </c>
      <c r="B5" s="432"/>
      <c r="C5" s="244" t="s">
        <v>0</v>
      </c>
      <c r="D5" s="270" t="str">
        <f>IF(I10&gt;=3,"ดีมาก",IF(I10&gt;=2,"ปานกลาง",IF(I10&gt;=1,"ต่ำ","ต่ำมาก")))</f>
        <v>ต่ำมาก</v>
      </c>
      <c r="E5" s="263"/>
    </row>
    <row r="6" spans="1:6" s="267" customFormat="1" ht="24.75" customHeight="1">
      <c r="A6" s="431" t="s">
        <v>4</v>
      </c>
      <c r="B6" s="432"/>
      <c r="C6" s="244" t="s">
        <v>0</v>
      </c>
      <c r="D6" s="271">
        <f>IF(E6=1,1,J10)</f>
        <v>1</v>
      </c>
      <c r="E6" s="272"/>
      <c r="F6" s="273" t="s">
        <v>5</v>
      </c>
    </row>
    <row r="7" s="267" customFormat="1" ht="19.5">
      <c r="G7" s="274"/>
    </row>
    <row r="8" spans="1:10" s="245" customFormat="1" ht="22.5" customHeight="1">
      <c r="A8" s="275"/>
      <c r="C8" s="276"/>
      <c r="D8" s="433" t="s">
        <v>6</v>
      </c>
      <c r="E8" s="433"/>
      <c r="F8" s="433"/>
      <c r="G8" s="433"/>
      <c r="H8" s="433"/>
      <c r="I8" s="255"/>
      <c r="J8" s="255"/>
    </row>
    <row r="9" spans="1:10" s="245" customFormat="1" ht="22.5" customHeight="1">
      <c r="A9" s="275"/>
      <c r="C9" s="276"/>
      <c r="D9" s="249" t="s">
        <v>13</v>
      </c>
      <c r="E9" s="249" t="s">
        <v>14</v>
      </c>
      <c r="F9" s="249" t="s">
        <v>15</v>
      </c>
      <c r="G9" s="249" t="s">
        <v>16</v>
      </c>
      <c r="H9" s="249" t="s">
        <v>17</v>
      </c>
      <c r="I9" s="250" t="s">
        <v>2</v>
      </c>
      <c r="J9" s="251" t="s">
        <v>7</v>
      </c>
    </row>
    <row r="10" spans="2:10" s="245" customFormat="1" ht="22.5" customHeight="1">
      <c r="B10" s="277"/>
      <c r="D10" s="252">
        <v>1</v>
      </c>
      <c r="E10" s="253"/>
      <c r="F10" s="252">
        <v>2</v>
      </c>
      <c r="G10" s="253"/>
      <c r="H10" s="252">
        <v>3</v>
      </c>
      <c r="I10" s="258">
        <f>J13</f>
        <v>0</v>
      </c>
      <c r="J10" s="254">
        <f>6-IF(E6=1,5,IF(I10=H10,1,IF(I10=F10,3,IF(I10=D10,5,IF(I10=0,5)))))</f>
        <v>1</v>
      </c>
    </row>
    <row r="11" spans="3:5" s="245" customFormat="1" ht="19.5">
      <c r="C11" s="278"/>
      <c r="D11" s="279"/>
      <c r="E11" s="280"/>
    </row>
    <row r="12" spans="4:16" s="245" customFormat="1" ht="39.75" customHeight="1">
      <c r="D12" s="435" t="s">
        <v>122</v>
      </c>
      <c r="E12" s="436"/>
      <c r="F12" s="436"/>
      <c r="G12" s="436"/>
      <c r="H12" s="436"/>
      <c r="I12" s="436"/>
      <c r="J12" s="258">
        <v>3</v>
      </c>
      <c r="K12" s="273" t="s">
        <v>8</v>
      </c>
      <c r="M12" s="281"/>
      <c r="N12" s="247"/>
      <c r="O12" s="247"/>
      <c r="P12" s="247"/>
    </row>
    <row r="13" spans="4:17" s="245" customFormat="1" ht="39.75" customHeight="1">
      <c r="D13" s="435" t="s">
        <v>123</v>
      </c>
      <c r="E13" s="435"/>
      <c r="F13" s="435"/>
      <c r="G13" s="435"/>
      <c r="H13" s="435"/>
      <c r="I13" s="435"/>
      <c r="J13" s="259">
        <f>M19</f>
        <v>0</v>
      </c>
      <c r="K13" s="273" t="s">
        <v>8</v>
      </c>
      <c r="M13" s="247"/>
      <c r="N13" s="247"/>
      <c r="O13" s="247"/>
      <c r="P13" s="247"/>
      <c r="Q13" s="247"/>
    </row>
    <row r="14" spans="4:17" s="245" customFormat="1" ht="19.5">
      <c r="D14" s="282"/>
      <c r="E14" s="282"/>
      <c r="F14" s="282"/>
      <c r="G14" s="282"/>
      <c r="H14" s="282"/>
      <c r="I14" s="282"/>
      <c r="J14" s="260"/>
      <c r="K14" s="273"/>
      <c r="M14" s="283"/>
      <c r="N14" s="283"/>
      <c r="O14" s="283"/>
      <c r="P14" s="247"/>
      <c r="Q14" s="247"/>
    </row>
    <row r="15" spans="4:17" s="255" customFormat="1" ht="24" customHeight="1">
      <c r="D15" s="437" t="s">
        <v>112</v>
      </c>
      <c r="E15" s="437"/>
      <c r="F15" s="437"/>
      <c r="G15" s="437"/>
      <c r="H15" s="437"/>
      <c r="I15" s="437"/>
      <c r="J15" s="284" t="s">
        <v>108</v>
      </c>
      <c r="K15" s="438" t="s">
        <v>109</v>
      </c>
      <c r="L15" s="438"/>
      <c r="M15" s="256"/>
      <c r="N15" s="256"/>
      <c r="O15" s="256"/>
      <c r="P15" s="257"/>
      <c r="Q15" s="257"/>
    </row>
    <row r="16" spans="4:17" s="245" customFormat="1" ht="54.75" customHeight="1">
      <c r="D16" s="439" t="s">
        <v>124</v>
      </c>
      <c r="E16" s="440"/>
      <c r="F16" s="440"/>
      <c r="G16" s="440"/>
      <c r="H16" s="440"/>
      <c r="I16" s="441"/>
      <c r="J16" s="261"/>
      <c r="K16" s="442">
        <f>IF(ISBLANK(J16),"",IF(N16&gt;=0,"ผ่าน",IF(N16&lt;0,"ไม่ผ่าน",IF(N16&gt;=0,"ผ่าน",IF(N16&lt;0,"ไม่ผ่าน")))))</f>
      </c>
      <c r="L16" s="443"/>
      <c r="M16" s="286">
        <v>242857</v>
      </c>
      <c r="N16" s="287">
        <f>M16-J16</f>
        <v>242857</v>
      </c>
      <c r="O16" s="246"/>
      <c r="P16" s="247"/>
      <c r="Q16" s="248"/>
    </row>
    <row r="17" spans="4:17" s="245" customFormat="1" ht="69.75" customHeight="1">
      <c r="D17" s="439" t="s">
        <v>125</v>
      </c>
      <c r="E17" s="440"/>
      <c r="F17" s="440"/>
      <c r="G17" s="440"/>
      <c r="H17" s="440"/>
      <c r="I17" s="441"/>
      <c r="J17" s="262"/>
      <c r="K17" s="442">
        <f>IF(ISBLANK(J17),"",IF(N17&gt;=0,"ผ่าน",IF(N17&lt;0,"ไม่ผ่าน",IF(N17&gt;=0,"ผ่าน",IF(N17&lt;0,"ไม่ผ่าน")))))</f>
      </c>
      <c r="L17" s="443"/>
      <c r="M17" s="286">
        <v>242978</v>
      </c>
      <c r="N17" s="287">
        <f>M17-J17</f>
        <v>242978</v>
      </c>
      <c r="O17" s="247"/>
      <c r="P17" s="247"/>
      <c r="Q17" s="247"/>
    </row>
    <row r="18" spans="4:17" s="245" customFormat="1" ht="88.5" customHeight="1">
      <c r="D18" s="439" t="s">
        <v>126</v>
      </c>
      <c r="E18" s="440"/>
      <c r="F18" s="440"/>
      <c r="G18" s="440"/>
      <c r="H18" s="440"/>
      <c r="I18" s="441"/>
      <c r="J18" s="261"/>
      <c r="K18" s="442">
        <f>IF(ISBLANK(J18),"",IF(N18&gt;=0,"ผ่าน",IF(N18&lt;0,"ไม่ผ่าน",IF(N18&gt;=0,"ผ่าน",IF(N18&lt;0,"ไม่ผ่าน")))))</f>
      </c>
      <c r="L18" s="443"/>
      <c r="M18" s="286">
        <v>243069</v>
      </c>
      <c r="N18" s="287">
        <f>M18-J18</f>
        <v>243069</v>
      </c>
      <c r="O18" s="247"/>
      <c r="P18" s="247"/>
      <c r="Q18" s="247"/>
    </row>
    <row r="19" spans="4:17" s="245" customFormat="1" ht="15.75" customHeight="1">
      <c r="D19" s="282"/>
      <c r="E19" s="282"/>
      <c r="F19" s="282"/>
      <c r="G19" s="282"/>
      <c r="H19" s="282"/>
      <c r="I19" s="282"/>
      <c r="J19" s="282"/>
      <c r="K19" s="273"/>
      <c r="M19" s="283">
        <f>COUNTIF(K16:L18,"ผ่าน")</f>
        <v>0</v>
      </c>
      <c r="N19" s="283"/>
      <c r="O19" s="247"/>
      <c r="P19" s="247"/>
      <c r="Q19" s="247"/>
    </row>
    <row r="20" spans="3:17" s="245" customFormat="1" ht="19.5">
      <c r="C20" s="448" t="s">
        <v>32</v>
      </c>
      <c r="D20" s="448"/>
      <c r="E20" s="448"/>
      <c r="F20" s="282"/>
      <c r="G20" s="282"/>
      <c r="H20" s="282"/>
      <c r="I20" s="282"/>
      <c r="J20" s="282"/>
      <c r="K20" s="273"/>
      <c r="O20" s="247"/>
      <c r="P20" s="247"/>
      <c r="Q20" s="247"/>
    </row>
    <row r="21" spans="3:16" s="245" customFormat="1" ht="19.5">
      <c r="C21" s="434" t="s">
        <v>127</v>
      </c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283"/>
      <c r="O21" s="283"/>
      <c r="P21" s="247"/>
    </row>
    <row r="22" spans="4:14" s="245" customFormat="1" ht="19.5">
      <c r="D22" s="282"/>
      <c r="E22" s="282"/>
      <c r="F22" s="282"/>
      <c r="G22" s="282"/>
      <c r="H22" s="282"/>
      <c r="I22" s="282"/>
      <c r="J22" s="282"/>
      <c r="K22" s="273"/>
      <c r="M22" s="283"/>
      <c r="N22" s="283"/>
    </row>
    <row r="23" spans="2:4" s="285" customFormat="1" ht="19.5">
      <c r="B23" s="444" t="s">
        <v>63</v>
      </c>
      <c r="C23" s="444"/>
      <c r="D23" s="444"/>
    </row>
    <row r="24" spans="2:12" s="285" customFormat="1" ht="19.5"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</row>
    <row r="25" spans="2:12" s="285" customFormat="1" ht="19.5"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</row>
    <row r="26" spans="2:12" s="285" customFormat="1" ht="19.5"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</row>
    <row r="27" spans="2:12" s="285" customFormat="1" ht="19.5"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</row>
    <row r="28" spans="2:12" s="285" customFormat="1" ht="19.5"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</row>
    <row r="29" spans="2:12" s="285" customFormat="1" ht="19.5"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</row>
    <row r="30" spans="2:12" s="285" customFormat="1" ht="19.5"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</row>
    <row r="31" spans="2:12" s="285" customFormat="1" ht="19.5">
      <c r="B31" s="444" t="s">
        <v>57</v>
      </c>
      <c r="C31" s="444"/>
      <c r="D31" s="444"/>
      <c r="E31" s="444"/>
      <c r="F31" s="444"/>
      <c r="G31" s="444"/>
      <c r="H31" s="444"/>
      <c r="I31" s="444"/>
      <c r="J31" s="444"/>
      <c r="K31" s="444"/>
      <c r="L31" s="444"/>
    </row>
    <row r="32" ht="24" customHeight="1">
      <c r="B32" s="263" t="s">
        <v>18</v>
      </c>
    </row>
    <row r="33" spans="2:12" ht="24" customHeight="1">
      <c r="B33" s="446"/>
      <c r="C33" s="447"/>
      <c r="D33" s="447"/>
      <c r="E33" s="447"/>
      <c r="F33" s="447"/>
      <c r="G33" s="447"/>
      <c r="H33" s="447"/>
      <c r="I33" s="447"/>
      <c r="J33" s="447"/>
      <c r="K33" s="447"/>
      <c r="L33" s="447"/>
    </row>
    <row r="34" spans="2:12" ht="24" customHeight="1">
      <c r="B34" s="446"/>
      <c r="C34" s="447"/>
      <c r="D34" s="447"/>
      <c r="E34" s="447"/>
      <c r="F34" s="447"/>
      <c r="G34" s="447"/>
      <c r="H34" s="447"/>
      <c r="I34" s="447"/>
      <c r="J34" s="447"/>
      <c r="K34" s="447"/>
      <c r="L34" s="447"/>
    </row>
    <row r="35" spans="2:12" ht="24" customHeight="1">
      <c r="B35" s="446"/>
      <c r="C35" s="447"/>
      <c r="D35" s="447"/>
      <c r="E35" s="447"/>
      <c r="F35" s="447"/>
      <c r="G35" s="447"/>
      <c r="H35" s="447"/>
      <c r="I35" s="447"/>
      <c r="J35" s="447"/>
      <c r="K35" s="447"/>
      <c r="L35" s="447"/>
    </row>
    <row r="36" spans="2:12" ht="24" customHeight="1">
      <c r="B36" s="446"/>
      <c r="C36" s="447"/>
      <c r="D36" s="447"/>
      <c r="E36" s="447"/>
      <c r="F36" s="447"/>
      <c r="G36" s="447"/>
      <c r="H36" s="447"/>
      <c r="I36" s="447"/>
      <c r="J36" s="447"/>
      <c r="K36" s="447"/>
      <c r="L36" s="447"/>
    </row>
    <row r="37" spans="2:12" ht="24" customHeight="1">
      <c r="B37" s="446"/>
      <c r="C37" s="447"/>
      <c r="D37" s="447"/>
      <c r="E37" s="447"/>
      <c r="F37" s="447"/>
      <c r="G37" s="447"/>
      <c r="H37" s="447"/>
      <c r="I37" s="447"/>
      <c r="J37" s="447"/>
      <c r="K37" s="447"/>
      <c r="L37" s="447"/>
    </row>
    <row r="38" spans="2:12" ht="24" customHeight="1">
      <c r="B38" s="446"/>
      <c r="C38" s="447"/>
      <c r="D38" s="447"/>
      <c r="E38" s="447"/>
      <c r="F38" s="447"/>
      <c r="G38" s="447"/>
      <c r="H38" s="447"/>
      <c r="I38" s="447"/>
      <c r="J38" s="447"/>
      <c r="K38" s="447"/>
      <c r="L38" s="447"/>
    </row>
    <row r="39" spans="2:12" ht="24" customHeight="1"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</row>
    <row r="40" spans="2:12" ht="24" customHeight="1">
      <c r="B40" s="444" t="s">
        <v>57</v>
      </c>
      <c r="C40" s="444"/>
      <c r="D40" s="444"/>
      <c r="E40" s="444"/>
      <c r="F40" s="444"/>
      <c r="G40" s="444"/>
      <c r="H40" s="444"/>
      <c r="I40" s="444"/>
      <c r="J40" s="444"/>
      <c r="K40" s="444"/>
      <c r="L40" s="444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50" t="s">
        <v>58</v>
      </c>
      <c r="E1" s="450"/>
      <c r="F1" s="450"/>
      <c r="G1" s="45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52" t="s">
        <v>19</v>
      </c>
      <c r="C7" s="45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52">
        <v>1</v>
      </c>
      <c r="C8" s="45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52">
        <v>2</v>
      </c>
      <c r="C9" s="45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52">
        <v>3</v>
      </c>
      <c r="C10" s="45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52">
        <v>4</v>
      </c>
      <c r="C11" s="45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52">
        <v>5</v>
      </c>
      <c r="C12" s="45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451"/>
      <c r="C15" s="451"/>
      <c r="D15" s="451"/>
      <c r="E15" s="451"/>
      <c r="F15" s="451"/>
      <c r="G15" s="451"/>
      <c r="H15" s="451"/>
    </row>
    <row r="16" spans="2:8" ht="21.75">
      <c r="B16" s="451"/>
      <c r="C16" s="451"/>
      <c r="D16" s="451"/>
      <c r="E16" s="451"/>
      <c r="F16" s="451"/>
      <c r="G16" s="451"/>
      <c r="H16" s="451"/>
    </row>
    <row r="17" spans="2:8" ht="21.75">
      <c r="B17" s="451"/>
      <c r="C17" s="451"/>
      <c r="D17" s="451"/>
      <c r="E17" s="451"/>
      <c r="F17" s="451"/>
      <c r="G17" s="451"/>
      <c r="H17" s="451"/>
    </row>
    <row r="18" spans="2:8" ht="21.75">
      <c r="B18" s="451"/>
      <c r="C18" s="451"/>
      <c r="D18" s="451"/>
      <c r="E18" s="451"/>
      <c r="F18" s="451"/>
      <c r="G18" s="451"/>
      <c r="H18" s="451"/>
    </row>
    <row r="19" spans="2:8" ht="21.75">
      <c r="B19" s="451"/>
      <c r="C19" s="451"/>
      <c r="D19" s="451"/>
      <c r="E19" s="451"/>
      <c r="F19" s="451"/>
      <c r="G19" s="451"/>
      <c r="H19" s="451"/>
    </row>
    <row r="20" spans="2:8" ht="21.75">
      <c r="B20" s="451"/>
      <c r="C20" s="451"/>
      <c r="D20" s="451"/>
      <c r="E20" s="451"/>
      <c r="F20" s="451"/>
      <c r="G20" s="451"/>
      <c r="H20" s="451"/>
    </row>
    <row r="21" spans="2:11" ht="21.75">
      <c r="B21" s="449" t="s">
        <v>57</v>
      </c>
      <c r="C21" s="449"/>
      <c r="D21" s="449"/>
      <c r="E21" s="449"/>
      <c r="F21" s="449"/>
      <c r="G21" s="449"/>
      <c r="H21" s="449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451"/>
      <c r="C24" s="451"/>
      <c r="D24" s="451"/>
      <c r="E24" s="451"/>
      <c r="F24" s="451"/>
      <c r="G24" s="451"/>
      <c r="H24" s="451"/>
    </row>
    <row r="25" spans="2:8" ht="21.75">
      <c r="B25" s="451"/>
      <c r="C25" s="451"/>
      <c r="D25" s="451"/>
      <c r="E25" s="451"/>
      <c r="F25" s="451"/>
      <c r="G25" s="451"/>
      <c r="H25" s="451"/>
    </row>
    <row r="26" spans="2:8" ht="21.75">
      <c r="B26" s="451"/>
      <c r="C26" s="451"/>
      <c r="D26" s="451"/>
      <c r="E26" s="451"/>
      <c r="F26" s="451"/>
      <c r="G26" s="451"/>
      <c r="H26" s="451"/>
    </row>
    <row r="27" spans="2:8" ht="21.75">
      <c r="B27" s="451"/>
      <c r="C27" s="451"/>
      <c r="D27" s="451"/>
      <c r="E27" s="451"/>
      <c r="F27" s="451"/>
      <c r="G27" s="451"/>
      <c r="H27" s="451"/>
    </row>
    <row r="28" spans="2:8" ht="21.75">
      <c r="B28" s="451"/>
      <c r="C28" s="451"/>
      <c r="D28" s="451"/>
      <c r="E28" s="451"/>
      <c r="F28" s="451"/>
      <c r="G28" s="451"/>
      <c r="H28" s="451"/>
    </row>
    <row r="29" spans="2:8" ht="21.75">
      <c r="B29" s="451"/>
      <c r="C29" s="451"/>
      <c r="D29" s="451"/>
      <c r="E29" s="451"/>
      <c r="F29" s="451"/>
      <c r="G29" s="451"/>
      <c r="H29" s="451"/>
    </row>
    <row r="30" spans="2:8" ht="21.75">
      <c r="B30" s="451"/>
      <c r="C30" s="451"/>
      <c r="D30" s="451"/>
      <c r="E30" s="451"/>
      <c r="F30" s="451"/>
      <c r="G30" s="451"/>
      <c r="H30" s="451"/>
    </row>
    <row r="31" spans="2:11" ht="21.75">
      <c r="B31" s="449" t="s">
        <v>57</v>
      </c>
      <c r="C31" s="449"/>
      <c r="D31" s="449"/>
      <c r="E31" s="449"/>
      <c r="F31" s="449"/>
      <c r="G31" s="449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53" t="s">
        <v>87</v>
      </c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95"/>
    </row>
    <row r="2" spans="1:4" s="83" customFormat="1" ht="22.5" customHeight="1">
      <c r="A2" s="455" t="s">
        <v>1</v>
      </c>
      <c r="B2" s="456"/>
      <c r="C2" s="87" t="s">
        <v>0</v>
      </c>
      <c r="D2" s="88">
        <v>2</v>
      </c>
    </row>
    <row r="3" spans="1:5" s="83" customFormat="1" ht="22.5" customHeight="1">
      <c r="A3" s="455" t="s">
        <v>2</v>
      </c>
      <c r="B3" s="45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5" t="s">
        <v>3</v>
      </c>
      <c r="B4" s="45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5" t="s">
        <v>4</v>
      </c>
      <c r="B5" s="45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57" t="s">
        <v>6</v>
      </c>
      <c r="E7" s="457"/>
      <c r="F7" s="457"/>
      <c r="G7" s="457"/>
      <c r="H7" s="45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60" t="s">
        <v>81</v>
      </c>
      <c r="E11" s="461"/>
      <c r="F11" s="461"/>
      <c r="G11" s="461"/>
      <c r="H11" s="461"/>
      <c r="I11" s="461"/>
      <c r="J11" s="23"/>
      <c r="K11" s="20" t="s">
        <v>8</v>
      </c>
      <c r="N11" s="86"/>
    </row>
    <row r="12" spans="4:11" s="78" customFormat="1" ht="54" customHeight="1">
      <c r="D12" s="460" t="s">
        <v>86</v>
      </c>
      <c r="E12" s="460"/>
      <c r="F12" s="460"/>
      <c r="G12" s="460"/>
      <c r="H12" s="460"/>
      <c r="I12" s="460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64" t="s">
        <v>88</v>
      </c>
      <c r="E14" s="464"/>
      <c r="F14" s="464"/>
      <c r="G14" s="464"/>
      <c r="H14" s="464"/>
      <c r="I14" s="465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63" t="s">
        <v>63</v>
      </c>
      <c r="C16" s="463"/>
      <c r="D16" s="463"/>
    </row>
    <row r="17" spans="2:14" s="41" customFormat="1" ht="24" customHeight="1"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</row>
    <row r="18" spans="2:14" s="41" customFormat="1" ht="24" customHeight="1"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2:14" s="41" customFormat="1" ht="24" customHeight="1"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</row>
    <row r="20" spans="2:14" s="41" customFormat="1" ht="24" customHeight="1"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</row>
    <row r="21" spans="2:14" s="41" customFormat="1" ht="24" customHeight="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</row>
    <row r="22" spans="2:14" s="41" customFormat="1" ht="24" customHeight="1"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</row>
    <row r="23" spans="2:14" s="41" customFormat="1" ht="24" customHeight="1"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</row>
    <row r="24" spans="2:14" s="41" customFormat="1" ht="24" customHeight="1">
      <c r="B24" s="449" t="s">
        <v>57</v>
      </c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58" t="s">
        <v>66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</row>
    <row r="27" spans="2:14" s="8" customFormat="1" ht="24" customHeight="1"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</row>
    <row r="28" spans="2:14" s="8" customFormat="1" ht="24" customHeight="1"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</row>
    <row r="29" spans="2:14" ht="24" customHeight="1"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</row>
    <row r="30" spans="2:14" ht="24" customHeight="1"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</row>
    <row r="31" spans="2:14" ht="24" customHeight="1"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</row>
    <row r="32" spans="2:14" ht="24" customHeight="1"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</row>
    <row r="33" spans="2:14" ht="24" customHeight="1">
      <c r="B33" s="449" t="s">
        <v>57</v>
      </c>
      <c r="C33" s="449"/>
      <c r="D33" s="449"/>
      <c r="E33" s="449"/>
      <c r="F33" s="449"/>
      <c r="G33" s="449"/>
      <c r="H33" s="449"/>
      <c r="I33" s="449"/>
      <c r="J33" s="449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66" t="s">
        <v>52</v>
      </c>
      <c r="E1" s="466"/>
      <c r="F1" s="466"/>
      <c r="G1" s="46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52" t="s">
        <v>19</v>
      </c>
      <c r="C7" s="45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52">
        <v>1</v>
      </c>
      <c r="C8" s="452"/>
      <c r="D8" s="60" t="s">
        <v>37</v>
      </c>
      <c r="E8" s="55"/>
      <c r="F8" s="467" t="s">
        <v>60</v>
      </c>
      <c r="G8" s="468"/>
      <c r="H8" s="468"/>
      <c r="I8" s="468"/>
      <c r="J8" s="11"/>
      <c r="K8" s="11"/>
      <c r="L8" s="11"/>
      <c r="M8" s="11"/>
      <c r="N8" s="11"/>
      <c r="O8" s="11"/>
    </row>
    <row r="9" spans="2:15" s="10" customFormat="1" ht="236.25" customHeight="1">
      <c r="B9" s="452">
        <v>2</v>
      </c>
      <c r="C9" s="452"/>
      <c r="D9" s="57" t="s">
        <v>77</v>
      </c>
      <c r="E9" s="55"/>
      <c r="F9" s="467" t="s">
        <v>60</v>
      </c>
      <c r="G9" s="468"/>
      <c r="H9" s="468"/>
      <c r="I9" s="468"/>
      <c r="J9" s="11"/>
      <c r="K9" s="11"/>
      <c r="L9" s="11"/>
      <c r="M9" s="11"/>
      <c r="N9" s="11"/>
      <c r="O9" s="11"/>
    </row>
    <row r="10" spans="2:15" s="10" customFormat="1" ht="143.25" customHeight="1">
      <c r="B10" s="452">
        <v>3</v>
      </c>
      <c r="C10" s="452"/>
      <c r="D10" s="57" t="s">
        <v>78</v>
      </c>
      <c r="E10" s="55"/>
      <c r="F10" s="467" t="s">
        <v>61</v>
      </c>
      <c r="G10" s="469"/>
      <c r="H10" s="469"/>
      <c r="I10" s="469"/>
      <c r="J10" s="11"/>
      <c r="K10" s="11"/>
      <c r="L10" s="11"/>
      <c r="M10" s="11"/>
      <c r="N10" s="11"/>
      <c r="O10" s="11"/>
    </row>
    <row r="11" spans="2:15" s="10" customFormat="1" ht="69.75">
      <c r="B11" s="452">
        <v>4</v>
      </c>
      <c r="C11" s="452"/>
      <c r="D11" s="58" t="s">
        <v>79</v>
      </c>
      <c r="E11" s="55"/>
      <c r="F11" s="467" t="s">
        <v>61</v>
      </c>
      <c r="G11" s="469"/>
      <c r="H11" s="469"/>
      <c r="I11" s="469"/>
      <c r="J11" s="11"/>
      <c r="K11" s="11"/>
      <c r="L11" s="11"/>
      <c r="M11" s="11"/>
      <c r="N11" s="11"/>
      <c r="O11" s="11"/>
    </row>
    <row r="12" spans="2:15" s="10" customFormat="1" ht="116.25">
      <c r="B12" s="452">
        <v>5</v>
      </c>
      <c r="C12" s="452"/>
      <c r="D12" s="57" t="s">
        <v>80</v>
      </c>
      <c r="E12" s="55"/>
      <c r="F12" s="467" t="s">
        <v>61</v>
      </c>
      <c r="G12" s="469"/>
      <c r="H12" s="469"/>
      <c r="I12" s="46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70" t="s">
        <v>62</v>
      </c>
      <c r="C14" s="470"/>
      <c r="D14" s="470"/>
      <c r="E14" s="470"/>
      <c r="F14" s="470"/>
      <c r="G14" s="470"/>
      <c r="H14" s="47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473"/>
      <c r="C16" s="473"/>
      <c r="D16" s="473"/>
      <c r="E16" s="473"/>
      <c r="F16" s="473"/>
      <c r="G16" s="473"/>
      <c r="H16" s="473"/>
    </row>
    <row r="17" spans="2:8" ht="24" customHeight="1">
      <c r="B17" s="473"/>
      <c r="C17" s="473"/>
      <c r="D17" s="473"/>
      <c r="E17" s="473"/>
      <c r="F17" s="473"/>
      <c r="G17" s="473"/>
      <c r="H17" s="473"/>
    </row>
    <row r="18" spans="2:8" ht="24" customHeight="1">
      <c r="B18" s="473"/>
      <c r="C18" s="473"/>
      <c r="D18" s="473"/>
      <c r="E18" s="473"/>
      <c r="F18" s="473"/>
      <c r="G18" s="473"/>
      <c r="H18" s="473"/>
    </row>
    <row r="19" spans="2:8" ht="24" customHeight="1">
      <c r="B19" s="473"/>
      <c r="C19" s="473"/>
      <c r="D19" s="473"/>
      <c r="E19" s="473"/>
      <c r="F19" s="473"/>
      <c r="G19" s="473"/>
      <c r="H19" s="473"/>
    </row>
    <row r="20" spans="2:8" ht="24" customHeight="1">
      <c r="B20" s="473"/>
      <c r="C20" s="473"/>
      <c r="D20" s="473"/>
      <c r="E20" s="473"/>
      <c r="F20" s="473"/>
      <c r="G20" s="473"/>
      <c r="H20" s="473"/>
    </row>
    <row r="21" spans="2:8" ht="24" customHeight="1">
      <c r="B21" s="473"/>
      <c r="C21" s="473"/>
      <c r="D21" s="473"/>
      <c r="E21" s="473"/>
      <c r="F21" s="473"/>
      <c r="G21" s="473"/>
      <c r="H21" s="473"/>
    </row>
    <row r="22" spans="2:8" ht="24" customHeight="1">
      <c r="B22" s="473"/>
      <c r="C22" s="473"/>
      <c r="D22" s="473"/>
      <c r="E22" s="473"/>
      <c r="F22" s="473"/>
      <c r="G22" s="473"/>
      <c r="H22" s="473"/>
    </row>
    <row r="23" spans="2:8" ht="24" customHeight="1">
      <c r="B23" s="473"/>
      <c r="C23" s="473"/>
      <c r="D23" s="473"/>
      <c r="E23" s="473"/>
      <c r="F23" s="473"/>
      <c r="G23" s="473"/>
      <c r="H23" s="473"/>
    </row>
    <row r="24" spans="2:8" ht="24" customHeight="1">
      <c r="B24" s="473"/>
      <c r="C24" s="473"/>
      <c r="D24" s="473"/>
      <c r="E24" s="473"/>
      <c r="F24" s="473"/>
      <c r="G24" s="473"/>
      <c r="H24" s="473"/>
    </row>
    <row r="25" spans="2:8" ht="24" customHeight="1">
      <c r="B25" s="473"/>
      <c r="C25" s="473"/>
      <c r="D25" s="473"/>
      <c r="E25" s="473"/>
      <c r="F25" s="473"/>
      <c r="G25" s="473"/>
      <c r="H25" s="473"/>
    </row>
    <row r="26" spans="2:9" ht="24" customHeight="1">
      <c r="B26" s="449" t="s">
        <v>57</v>
      </c>
      <c r="C26" s="449"/>
      <c r="D26" s="449"/>
      <c r="E26" s="449"/>
      <c r="F26" s="449"/>
      <c r="G26" s="449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72"/>
      <c r="C29" s="472"/>
      <c r="D29" s="472"/>
      <c r="E29" s="472"/>
      <c r="F29" s="472"/>
      <c r="G29" s="472"/>
      <c r="H29" s="472"/>
    </row>
    <row r="30" spans="2:8" ht="24" customHeight="1">
      <c r="B30" s="472"/>
      <c r="C30" s="472"/>
      <c r="D30" s="472"/>
      <c r="E30" s="472"/>
      <c r="F30" s="472"/>
      <c r="G30" s="472"/>
      <c r="H30" s="472"/>
    </row>
    <row r="31" spans="2:8" ht="24" customHeight="1">
      <c r="B31" s="472"/>
      <c r="C31" s="472"/>
      <c r="D31" s="472"/>
      <c r="E31" s="472"/>
      <c r="F31" s="472"/>
      <c r="G31" s="472"/>
      <c r="H31" s="472"/>
    </row>
    <row r="32" spans="2:8" ht="24" customHeight="1">
      <c r="B32" s="472"/>
      <c r="C32" s="472"/>
      <c r="D32" s="472"/>
      <c r="E32" s="472"/>
      <c r="F32" s="472"/>
      <c r="G32" s="472"/>
      <c r="H32" s="472"/>
    </row>
    <row r="33" spans="2:8" ht="24" customHeight="1">
      <c r="B33" s="472"/>
      <c r="C33" s="472"/>
      <c r="D33" s="472"/>
      <c r="E33" s="472"/>
      <c r="F33" s="472"/>
      <c r="G33" s="472"/>
      <c r="H33" s="472"/>
    </row>
    <row r="34" spans="2:8" ht="24" customHeight="1">
      <c r="B34" s="472"/>
      <c r="C34" s="472"/>
      <c r="D34" s="472"/>
      <c r="E34" s="472"/>
      <c r="F34" s="472"/>
      <c r="G34" s="472"/>
      <c r="H34" s="472"/>
    </row>
    <row r="35" spans="2:7" ht="21.75">
      <c r="B35" s="449" t="s">
        <v>57</v>
      </c>
      <c r="C35" s="449"/>
      <c r="D35" s="449"/>
      <c r="E35" s="449"/>
      <c r="F35" s="449"/>
      <c r="G35" s="449"/>
    </row>
    <row r="37" spans="2:15" s="10" customFormat="1" ht="24" customHeight="1">
      <c r="B37" s="470" t="s">
        <v>64</v>
      </c>
      <c r="C37" s="470"/>
      <c r="D37" s="470"/>
      <c r="E37" s="470"/>
      <c r="F37" s="470"/>
      <c r="G37" s="470"/>
      <c r="H37" s="47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462"/>
      <c r="C39" s="462"/>
      <c r="D39" s="462"/>
      <c r="E39" s="462"/>
      <c r="F39" s="462"/>
      <c r="G39" s="462"/>
      <c r="H39" s="462"/>
    </row>
    <row r="40" spans="2:8" ht="24" customHeight="1">
      <c r="B40" s="462"/>
      <c r="C40" s="462"/>
      <c r="D40" s="462"/>
      <c r="E40" s="462"/>
      <c r="F40" s="462"/>
      <c r="G40" s="462"/>
      <c r="H40" s="462"/>
    </row>
    <row r="41" spans="2:8" ht="24" customHeight="1">
      <c r="B41" s="462"/>
      <c r="C41" s="462"/>
      <c r="D41" s="462"/>
      <c r="E41" s="462"/>
      <c r="F41" s="462"/>
      <c r="G41" s="462"/>
      <c r="H41" s="462"/>
    </row>
    <row r="42" spans="2:8" ht="24" customHeight="1">
      <c r="B42" s="462"/>
      <c r="C42" s="462"/>
      <c r="D42" s="462"/>
      <c r="E42" s="462"/>
      <c r="F42" s="462"/>
      <c r="G42" s="462"/>
      <c r="H42" s="462"/>
    </row>
    <row r="43" spans="2:8" ht="24" customHeight="1">
      <c r="B43" s="462"/>
      <c r="C43" s="462"/>
      <c r="D43" s="462"/>
      <c r="E43" s="462"/>
      <c r="F43" s="462"/>
      <c r="G43" s="462"/>
      <c r="H43" s="462"/>
    </row>
    <row r="44" spans="2:8" ht="24" customHeight="1">
      <c r="B44" s="462"/>
      <c r="C44" s="462"/>
      <c r="D44" s="462"/>
      <c r="E44" s="462"/>
      <c r="F44" s="462"/>
      <c r="G44" s="462"/>
      <c r="H44" s="462"/>
    </row>
    <row r="45" spans="2:8" ht="24" customHeight="1">
      <c r="B45" s="462"/>
      <c r="C45" s="462"/>
      <c r="D45" s="462"/>
      <c r="E45" s="462"/>
      <c r="F45" s="462"/>
      <c r="G45" s="462"/>
      <c r="H45" s="462"/>
    </row>
    <row r="46" spans="2:8" ht="24" customHeight="1">
      <c r="B46" s="462"/>
      <c r="C46" s="462"/>
      <c r="D46" s="462"/>
      <c r="E46" s="462"/>
      <c r="F46" s="462"/>
      <c r="G46" s="462"/>
      <c r="H46" s="462"/>
    </row>
    <row r="47" spans="2:8" ht="24" customHeight="1">
      <c r="B47" s="462"/>
      <c r="C47" s="462"/>
      <c r="D47" s="462"/>
      <c r="E47" s="462"/>
      <c r="F47" s="462"/>
      <c r="G47" s="462"/>
      <c r="H47" s="462"/>
    </row>
    <row r="48" spans="2:8" ht="24" customHeight="1">
      <c r="B48" s="462"/>
      <c r="C48" s="462"/>
      <c r="D48" s="462"/>
      <c r="E48" s="462"/>
      <c r="F48" s="462"/>
      <c r="G48" s="462"/>
      <c r="H48" s="462"/>
    </row>
    <row r="49" spans="2:8" ht="24" customHeight="1">
      <c r="B49" s="462"/>
      <c r="C49" s="462"/>
      <c r="D49" s="462"/>
      <c r="E49" s="462"/>
      <c r="F49" s="462"/>
      <c r="G49" s="462"/>
      <c r="H49" s="462"/>
    </row>
    <row r="50" spans="2:8" ht="24" customHeight="1">
      <c r="B50" s="462"/>
      <c r="C50" s="462"/>
      <c r="D50" s="462"/>
      <c r="E50" s="462"/>
      <c r="F50" s="462"/>
      <c r="G50" s="462"/>
      <c r="H50" s="462"/>
    </row>
    <row r="51" spans="2:8" ht="24" customHeight="1">
      <c r="B51" s="462"/>
      <c r="C51" s="462"/>
      <c r="D51" s="462"/>
      <c r="E51" s="462"/>
      <c r="F51" s="462"/>
      <c r="G51" s="462"/>
      <c r="H51" s="462"/>
    </row>
    <row r="52" spans="2:13" ht="24" customHeight="1">
      <c r="B52" s="449" t="s">
        <v>57</v>
      </c>
      <c r="C52" s="449"/>
      <c r="D52" s="449"/>
      <c r="E52" s="449"/>
      <c r="F52" s="449"/>
      <c r="G52" s="449"/>
      <c r="H52" s="449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62"/>
      <c r="C55" s="462"/>
      <c r="D55" s="462"/>
      <c r="E55" s="462"/>
      <c r="F55" s="462"/>
      <c r="G55" s="462"/>
      <c r="H55" s="462"/>
    </row>
    <row r="56" spans="2:8" ht="24" customHeight="1">
      <c r="B56" s="462"/>
      <c r="C56" s="462"/>
      <c r="D56" s="462"/>
      <c r="E56" s="462"/>
      <c r="F56" s="462"/>
      <c r="G56" s="462"/>
      <c r="H56" s="462"/>
    </row>
    <row r="57" spans="2:8" ht="24" customHeight="1">
      <c r="B57" s="462"/>
      <c r="C57" s="462"/>
      <c r="D57" s="462"/>
      <c r="E57" s="462"/>
      <c r="F57" s="462"/>
      <c r="G57" s="462"/>
      <c r="H57" s="462"/>
    </row>
    <row r="58" spans="2:8" ht="24" customHeight="1">
      <c r="B58" s="462"/>
      <c r="C58" s="462"/>
      <c r="D58" s="462"/>
      <c r="E58" s="462"/>
      <c r="F58" s="462"/>
      <c r="G58" s="462"/>
      <c r="H58" s="462"/>
    </row>
    <row r="59" spans="2:8" ht="24" customHeight="1">
      <c r="B59" s="462"/>
      <c r="C59" s="462"/>
      <c r="D59" s="462"/>
      <c r="E59" s="462"/>
      <c r="F59" s="462"/>
      <c r="G59" s="462"/>
      <c r="H59" s="462"/>
    </row>
    <row r="60" spans="2:8" ht="24" customHeight="1">
      <c r="B60" s="462"/>
      <c r="C60" s="462"/>
      <c r="D60" s="462"/>
      <c r="E60" s="462"/>
      <c r="F60" s="462"/>
      <c r="G60" s="462"/>
      <c r="H60" s="462"/>
    </row>
    <row r="61" spans="2:7" ht="21.75">
      <c r="B61" s="449" t="s">
        <v>57</v>
      </c>
      <c r="C61" s="449"/>
      <c r="D61" s="449"/>
      <c r="E61" s="449"/>
      <c r="F61" s="449"/>
      <c r="G61" s="449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71" t="s">
        <v>49</v>
      </c>
      <c r="E63" s="471"/>
      <c r="F63" s="471"/>
      <c r="G63" s="471"/>
      <c r="H63" s="471"/>
      <c r="I63" s="471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50" t="s">
        <v>89</v>
      </c>
      <c r="E1" s="450"/>
      <c r="F1" s="450"/>
      <c r="G1" s="450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4" t="s">
        <v>65</v>
      </c>
      <c r="G5" s="475"/>
      <c r="H5" s="475"/>
      <c r="I5" s="475"/>
      <c r="J5" s="475"/>
      <c r="K5" s="47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52" t="s">
        <v>19</v>
      </c>
      <c r="C7" s="45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52">
        <v>1</v>
      </c>
      <c r="C8" s="45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52">
        <v>2</v>
      </c>
      <c r="C9" s="45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52">
        <v>3</v>
      </c>
      <c r="C10" s="45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52">
        <v>4</v>
      </c>
      <c r="C11" s="45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52">
        <v>5</v>
      </c>
      <c r="C12" s="45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451"/>
      <c r="C15" s="451"/>
      <c r="D15" s="451"/>
      <c r="E15" s="451"/>
      <c r="F15" s="451"/>
      <c r="G15" s="451"/>
      <c r="H15" s="451"/>
    </row>
    <row r="16" spans="2:8" ht="21.75">
      <c r="B16" s="451"/>
      <c r="C16" s="451"/>
      <c r="D16" s="451"/>
      <c r="E16" s="451"/>
      <c r="F16" s="451"/>
      <c r="G16" s="451"/>
      <c r="H16" s="451"/>
    </row>
    <row r="17" spans="2:8" ht="21.75">
      <c r="B17" s="451"/>
      <c r="C17" s="451"/>
      <c r="D17" s="451"/>
      <c r="E17" s="451"/>
      <c r="F17" s="451"/>
      <c r="G17" s="451"/>
      <c r="H17" s="451"/>
    </row>
    <row r="18" spans="2:8" ht="21.75">
      <c r="B18" s="451"/>
      <c r="C18" s="451"/>
      <c r="D18" s="451"/>
      <c r="E18" s="451"/>
      <c r="F18" s="451"/>
      <c r="G18" s="451"/>
      <c r="H18" s="451"/>
    </row>
    <row r="19" spans="2:8" ht="21.75">
      <c r="B19" s="451"/>
      <c r="C19" s="451"/>
      <c r="D19" s="451"/>
      <c r="E19" s="451"/>
      <c r="F19" s="451"/>
      <c r="G19" s="451"/>
      <c r="H19" s="451"/>
    </row>
    <row r="20" spans="2:8" ht="21.75">
      <c r="B20" s="451"/>
      <c r="C20" s="451"/>
      <c r="D20" s="451"/>
      <c r="E20" s="451"/>
      <c r="F20" s="451"/>
      <c r="G20" s="451"/>
      <c r="H20" s="451"/>
    </row>
    <row r="21" spans="2:13" ht="21.75">
      <c r="B21" s="449" t="s">
        <v>57</v>
      </c>
      <c r="C21" s="449"/>
      <c r="D21" s="449"/>
      <c r="E21" s="449"/>
      <c r="F21" s="449"/>
      <c r="G21" s="449"/>
      <c r="H21" s="449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62" t="s">
        <v>90</v>
      </c>
      <c r="C24" s="451"/>
      <c r="D24" s="451"/>
      <c r="E24" s="451"/>
      <c r="F24" s="451"/>
      <c r="G24" s="451"/>
      <c r="H24" s="451"/>
    </row>
    <row r="25" spans="2:8" ht="21.75">
      <c r="B25" s="451"/>
      <c r="C25" s="451"/>
      <c r="D25" s="451"/>
      <c r="E25" s="451"/>
      <c r="F25" s="451"/>
      <c r="G25" s="451"/>
      <c r="H25" s="451"/>
    </row>
    <row r="26" spans="2:8" ht="21.75">
      <c r="B26" s="451"/>
      <c r="C26" s="451"/>
      <c r="D26" s="451"/>
      <c r="E26" s="451"/>
      <c r="F26" s="451"/>
      <c r="G26" s="451"/>
      <c r="H26" s="451"/>
    </row>
    <row r="27" spans="2:8" ht="21.75">
      <c r="B27" s="451"/>
      <c r="C27" s="451"/>
      <c r="D27" s="451"/>
      <c r="E27" s="451"/>
      <c r="F27" s="451"/>
      <c r="G27" s="451"/>
      <c r="H27" s="451"/>
    </row>
    <row r="28" spans="2:8" ht="21.75">
      <c r="B28" s="451"/>
      <c r="C28" s="451"/>
      <c r="D28" s="451"/>
      <c r="E28" s="451"/>
      <c r="F28" s="451"/>
      <c r="G28" s="451"/>
      <c r="H28" s="451"/>
    </row>
    <row r="29" spans="2:8" ht="21.75">
      <c r="B29" s="451"/>
      <c r="C29" s="451"/>
      <c r="D29" s="451"/>
      <c r="E29" s="451"/>
      <c r="F29" s="451"/>
      <c r="G29" s="451"/>
      <c r="H29" s="451"/>
    </row>
    <row r="30" spans="2:8" ht="21.75">
      <c r="B30" s="449" t="s">
        <v>57</v>
      </c>
      <c r="C30" s="449"/>
      <c r="D30" s="449"/>
      <c r="E30" s="449"/>
      <c r="F30" s="449"/>
      <c r="G30" s="449"/>
      <c r="H30" s="449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4" t="s">
        <v>65</v>
      </c>
      <c r="G5" s="475"/>
      <c r="H5" s="475"/>
      <c r="I5" s="475"/>
      <c r="J5" s="475"/>
      <c r="K5" s="475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52" t="s">
        <v>19</v>
      </c>
      <c r="C7" s="45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52">
        <v>1</v>
      </c>
      <c r="C8" s="45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52">
        <v>2</v>
      </c>
      <c r="C9" s="45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52">
        <v>3</v>
      </c>
      <c r="C10" s="45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52">
        <v>4</v>
      </c>
      <c r="C11" s="45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52">
        <v>5</v>
      </c>
      <c r="C12" s="45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462"/>
      <c r="C16" s="462"/>
      <c r="D16" s="462"/>
      <c r="E16" s="462"/>
      <c r="F16" s="462"/>
      <c r="G16" s="462"/>
      <c r="H16" s="462"/>
    </row>
    <row r="17" spans="2:8" ht="21.75">
      <c r="B17" s="462"/>
      <c r="C17" s="462"/>
      <c r="D17" s="462"/>
      <c r="E17" s="462"/>
      <c r="F17" s="462"/>
      <c r="G17" s="462"/>
      <c r="H17" s="462"/>
    </row>
    <row r="18" spans="2:8" ht="21.75">
      <c r="B18" s="462"/>
      <c r="C18" s="462"/>
      <c r="D18" s="462"/>
      <c r="E18" s="462"/>
      <c r="F18" s="462"/>
      <c r="G18" s="462"/>
      <c r="H18" s="462"/>
    </row>
    <row r="19" spans="2:8" ht="21.75">
      <c r="B19" s="462"/>
      <c r="C19" s="462"/>
      <c r="D19" s="462"/>
      <c r="E19" s="462"/>
      <c r="F19" s="462"/>
      <c r="G19" s="462"/>
      <c r="H19" s="462"/>
    </row>
    <row r="20" spans="2:8" ht="21.75">
      <c r="B20" s="462"/>
      <c r="C20" s="462"/>
      <c r="D20" s="462"/>
      <c r="E20" s="462"/>
      <c r="F20" s="462"/>
      <c r="G20" s="462"/>
      <c r="H20" s="462"/>
    </row>
    <row r="21" spans="2:8" ht="21.75">
      <c r="B21" s="462"/>
      <c r="C21" s="462"/>
      <c r="D21" s="462"/>
      <c r="E21" s="462"/>
      <c r="F21" s="462"/>
      <c r="G21" s="462"/>
      <c r="H21" s="462"/>
    </row>
    <row r="22" spans="2:8" ht="21.75">
      <c r="B22" s="462"/>
      <c r="C22" s="462"/>
      <c r="D22" s="462"/>
      <c r="E22" s="462"/>
      <c r="F22" s="462"/>
      <c r="G22" s="462"/>
      <c r="H22" s="462"/>
    </row>
    <row r="23" spans="2:13" ht="21.75">
      <c r="B23" s="449" t="s">
        <v>57</v>
      </c>
      <c r="C23" s="449"/>
      <c r="D23" s="449"/>
      <c r="E23" s="449"/>
      <c r="F23" s="449"/>
      <c r="G23" s="449"/>
      <c r="H23" s="449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62"/>
      <c r="C26" s="462"/>
      <c r="D26" s="462"/>
      <c r="E26" s="462"/>
      <c r="F26" s="462"/>
      <c r="G26" s="462"/>
      <c r="H26" s="462"/>
    </row>
    <row r="27" spans="2:8" ht="21.75">
      <c r="B27" s="462"/>
      <c r="C27" s="462"/>
      <c r="D27" s="462"/>
      <c r="E27" s="462"/>
      <c r="F27" s="462"/>
      <c r="G27" s="462"/>
      <c r="H27" s="462"/>
    </row>
    <row r="28" spans="2:8" ht="21.75">
      <c r="B28" s="462"/>
      <c r="C28" s="462"/>
      <c r="D28" s="462"/>
      <c r="E28" s="462"/>
      <c r="F28" s="462"/>
      <c r="G28" s="462"/>
      <c r="H28" s="462"/>
    </row>
    <row r="29" spans="2:8" ht="21.75">
      <c r="B29" s="462"/>
      <c r="C29" s="462"/>
      <c r="D29" s="462"/>
      <c r="E29" s="462"/>
      <c r="F29" s="462"/>
      <c r="G29" s="462"/>
      <c r="H29" s="462"/>
    </row>
    <row r="30" spans="2:8" ht="21.75">
      <c r="B30" s="462"/>
      <c r="C30" s="462"/>
      <c r="D30" s="462"/>
      <c r="E30" s="462"/>
      <c r="F30" s="462"/>
      <c r="G30" s="462"/>
      <c r="H30" s="462"/>
    </row>
    <row r="31" spans="2:8" ht="21.75">
      <c r="B31" s="462"/>
      <c r="C31" s="462"/>
      <c r="D31" s="462"/>
      <c r="E31" s="462"/>
      <c r="F31" s="462"/>
      <c r="G31" s="462"/>
      <c r="H31" s="462"/>
    </row>
    <row r="32" spans="2:8" ht="21.75">
      <c r="B32" s="462"/>
      <c r="C32" s="462"/>
      <c r="D32" s="462"/>
      <c r="E32" s="462"/>
      <c r="F32" s="462"/>
      <c r="G32" s="462"/>
      <c r="H32" s="462"/>
    </row>
    <row r="33" spans="2:8" ht="21.75">
      <c r="B33" s="449" t="s">
        <v>57</v>
      </c>
      <c r="C33" s="449"/>
      <c r="D33" s="449"/>
      <c r="E33" s="449"/>
      <c r="F33" s="449"/>
      <c r="G33" s="449"/>
      <c r="H33" s="449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2022-08-03T09:32:00Z</cp:lastPrinted>
  <dcterms:created xsi:type="dcterms:W3CDTF">2018-04-08T08:34:57Z</dcterms:created>
  <dcterms:modified xsi:type="dcterms:W3CDTF">2022-08-03T09:32:12Z</dcterms:modified>
  <cp:category/>
  <cp:version/>
  <cp:contentType/>
  <cp:contentStatus/>
</cp:coreProperties>
</file>