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2.7" sheetId="2" state="hidden" r:id="rId2"/>
    <sheet name="3.6" sheetId="3" r:id="rId3"/>
    <sheet name="3.10" sheetId="4" r:id="rId4"/>
    <sheet name="4.2" sheetId="5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  <externalReference r:id="rId18"/>
  </externalReferences>
  <definedNames>
    <definedName name="___for10">'[1]8'!$X$7</definedName>
    <definedName name="___for14">'[1]12'!$X$7</definedName>
    <definedName name="__for11" localSheetId="3">#REF!</definedName>
    <definedName name="__for11" localSheetId="2">#REF!</definedName>
    <definedName name="__for11" localSheetId="4">#REF!</definedName>
    <definedName name="__for11" localSheetId="9">#REF!</definedName>
    <definedName name="__for11">#REF!</definedName>
    <definedName name="__for12" localSheetId="3">#REF!</definedName>
    <definedName name="__for12" localSheetId="2">#REF!</definedName>
    <definedName name="__for12" localSheetId="4">#REF!</definedName>
    <definedName name="__for12" localSheetId="9">#REF!</definedName>
    <definedName name="__for12">#REF!</definedName>
    <definedName name="__for13" localSheetId="3">#REF!</definedName>
    <definedName name="__for13" localSheetId="2">#REF!</definedName>
    <definedName name="__for13" localSheetId="4">#REF!</definedName>
    <definedName name="__for13" localSheetId="9">#REF!</definedName>
    <definedName name="__for13">#REF!</definedName>
    <definedName name="__for17" localSheetId="3">#REF!</definedName>
    <definedName name="__for17" localSheetId="2">#REF!</definedName>
    <definedName name="__for17" localSheetId="4">#REF!</definedName>
    <definedName name="__for17" localSheetId="9">#REF!</definedName>
    <definedName name="__for17">#REF!</definedName>
    <definedName name="__for5" localSheetId="3">#REF!</definedName>
    <definedName name="__for5" localSheetId="2">#REF!</definedName>
    <definedName name="__for5" localSheetId="4">#REF!</definedName>
    <definedName name="__for5" localSheetId="9">#REF!</definedName>
    <definedName name="__for5">#REF!</definedName>
    <definedName name="__for6" localSheetId="3">#REF!</definedName>
    <definedName name="__for6" localSheetId="2">#REF!</definedName>
    <definedName name="__for6" localSheetId="4">#REF!</definedName>
    <definedName name="__for6" localSheetId="9">#REF!</definedName>
    <definedName name="__for6">#REF!</definedName>
    <definedName name="__for8" localSheetId="3">#REF!</definedName>
    <definedName name="__for8" localSheetId="2">#REF!</definedName>
    <definedName name="__for8" localSheetId="4">#REF!</definedName>
    <definedName name="__for8" localSheetId="9">#REF!</definedName>
    <definedName name="__for8">#REF!</definedName>
    <definedName name="__for9" localSheetId="3">#REF!</definedName>
    <definedName name="__for9" localSheetId="2">#REF!</definedName>
    <definedName name="__for9" localSheetId="4">#REF!</definedName>
    <definedName name="__for9" localSheetId="9">#REF!</definedName>
    <definedName name="__for9">#REF!</definedName>
    <definedName name="_for10">'[1]8'!$X$7</definedName>
    <definedName name="_for11" localSheetId="3">#REF!</definedName>
    <definedName name="_for11" localSheetId="2">#REF!</definedName>
    <definedName name="_for11" localSheetId="4">#REF!</definedName>
    <definedName name="_for11" localSheetId="9">#REF!</definedName>
    <definedName name="_for11">#REF!</definedName>
    <definedName name="_for12" localSheetId="3">#REF!</definedName>
    <definedName name="_for12" localSheetId="2">#REF!</definedName>
    <definedName name="_for12" localSheetId="4">#REF!</definedName>
    <definedName name="_for12" localSheetId="9">#REF!</definedName>
    <definedName name="_for12">#REF!</definedName>
    <definedName name="_for13" localSheetId="3">#REF!</definedName>
    <definedName name="_for13" localSheetId="2">#REF!</definedName>
    <definedName name="_for13" localSheetId="4">#REF!</definedName>
    <definedName name="_for13" localSheetId="9">#REF!</definedName>
    <definedName name="_for13">#REF!</definedName>
    <definedName name="_for14">'[1]12'!$X$7</definedName>
    <definedName name="_for17" localSheetId="3">#REF!</definedName>
    <definedName name="_for17" localSheetId="2">#REF!</definedName>
    <definedName name="_for17" localSheetId="4">#REF!</definedName>
    <definedName name="_for17" localSheetId="9">#REF!</definedName>
    <definedName name="_for17">#REF!</definedName>
    <definedName name="_for5" localSheetId="3">#REF!</definedName>
    <definedName name="_for5" localSheetId="2">#REF!</definedName>
    <definedName name="_for5" localSheetId="4">#REF!</definedName>
    <definedName name="_for5" localSheetId="9">#REF!</definedName>
    <definedName name="_for5">#REF!</definedName>
    <definedName name="_for6" localSheetId="3">#REF!</definedName>
    <definedName name="_for6" localSheetId="2">#REF!</definedName>
    <definedName name="_for6" localSheetId="4">#REF!</definedName>
    <definedName name="_for6" localSheetId="9">#REF!</definedName>
    <definedName name="_for6">#REF!</definedName>
    <definedName name="_for8" localSheetId="3">#REF!</definedName>
    <definedName name="_for8" localSheetId="2">#REF!</definedName>
    <definedName name="_for8" localSheetId="4">#REF!</definedName>
    <definedName name="_for8" localSheetId="9">#REF!</definedName>
    <definedName name="_for8">#REF!</definedName>
    <definedName name="_for9" localSheetId="3">#REF!</definedName>
    <definedName name="_for9" localSheetId="2">#REF!</definedName>
    <definedName name="_for9" localSheetId="4">#REF!</definedName>
    <definedName name="_for9" localSheetId="9">#REF!</definedName>
    <definedName name="_for9">#REF!</definedName>
    <definedName name="data" localSheetId="3">#REF!</definedName>
    <definedName name="data" localSheetId="2">#REF!</definedName>
    <definedName name="data" localSheetId="4">#REF!</definedName>
    <definedName name="data" localSheetId="9">#REF!</definedName>
    <definedName name="data">#REF!</definedName>
    <definedName name="data10">'[1]8'!$A$7</definedName>
    <definedName name="data10.2" localSheetId="3">#REF!</definedName>
    <definedName name="data10.2" localSheetId="2">#REF!</definedName>
    <definedName name="data10.2" localSheetId="4">#REF!</definedName>
    <definedName name="data10.2" localSheetId="9">#REF!</definedName>
    <definedName name="data10.2">#REF!</definedName>
    <definedName name="data11" localSheetId="3">#REF!</definedName>
    <definedName name="data11" localSheetId="2">#REF!</definedName>
    <definedName name="data11" localSheetId="4">#REF!</definedName>
    <definedName name="data11" localSheetId="9">#REF!</definedName>
    <definedName name="data11">#REF!</definedName>
    <definedName name="data12" localSheetId="3">#REF!</definedName>
    <definedName name="data12" localSheetId="2">#REF!</definedName>
    <definedName name="data12" localSheetId="4">#REF!</definedName>
    <definedName name="data12" localSheetId="9">#REF!</definedName>
    <definedName name="data12">#REF!</definedName>
    <definedName name="data13" localSheetId="3">#REF!</definedName>
    <definedName name="data13" localSheetId="2">#REF!</definedName>
    <definedName name="data13" localSheetId="4">#REF!</definedName>
    <definedName name="data13" localSheetId="9">#REF!</definedName>
    <definedName name="data13">#REF!</definedName>
    <definedName name="data13.1" localSheetId="3">#REF!</definedName>
    <definedName name="data13.1" localSheetId="2">#REF!</definedName>
    <definedName name="data13.1" localSheetId="4">#REF!</definedName>
    <definedName name="data13.1" localSheetId="9">#REF!</definedName>
    <definedName name="data13.1">#REF!</definedName>
    <definedName name="data13.2" localSheetId="3">#REF!</definedName>
    <definedName name="data13.2" localSheetId="2">#REF!</definedName>
    <definedName name="data13.2" localSheetId="4">#REF!</definedName>
    <definedName name="data13.2" localSheetId="9">#REF!</definedName>
    <definedName name="data13.2">#REF!</definedName>
    <definedName name="data13.3" localSheetId="3">#REF!</definedName>
    <definedName name="data13.3" localSheetId="2">#REF!</definedName>
    <definedName name="data13.3" localSheetId="4">#REF!</definedName>
    <definedName name="data13.3" localSheetId="9">#REF!</definedName>
    <definedName name="data13.3">#REF!</definedName>
    <definedName name="data14">'[1]12'!$A$7</definedName>
    <definedName name="data17" localSheetId="3">#REF!</definedName>
    <definedName name="data17" localSheetId="2">#REF!</definedName>
    <definedName name="data17" localSheetId="4">#REF!</definedName>
    <definedName name="data17" localSheetId="9">#REF!</definedName>
    <definedName name="data17">#REF!</definedName>
    <definedName name="data2_2_1" localSheetId="3">#REF!</definedName>
    <definedName name="data2_2_1" localSheetId="2">#REF!</definedName>
    <definedName name="data2_2_1" localSheetId="4">#REF!</definedName>
    <definedName name="data2_2_1" localSheetId="9">#REF!</definedName>
    <definedName name="data2_2_1">#REF!</definedName>
    <definedName name="data4_1">'[1]3.1'!$A$7</definedName>
    <definedName name="data5" localSheetId="3">#REF!</definedName>
    <definedName name="data5" localSheetId="2">#REF!</definedName>
    <definedName name="data5" localSheetId="4">#REF!</definedName>
    <definedName name="data5" localSheetId="9">#REF!</definedName>
    <definedName name="data5">#REF!</definedName>
    <definedName name="data5.1" localSheetId="3">#REF!</definedName>
    <definedName name="data5.1" localSheetId="2">#REF!</definedName>
    <definedName name="data5.1" localSheetId="4">#REF!</definedName>
    <definedName name="data5.1" localSheetId="9">#REF!</definedName>
    <definedName name="data5.1">#REF!</definedName>
    <definedName name="data6" localSheetId="3">#REF!</definedName>
    <definedName name="data6" localSheetId="2">#REF!</definedName>
    <definedName name="data6" localSheetId="4">#REF!</definedName>
    <definedName name="data6" localSheetId="9">#REF!</definedName>
    <definedName name="data6">#REF!</definedName>
    <definedName name="data7.1" localSheetId="3">#REF!</definedName>
    <definedName name="data7.1" localSheetId="2">#REF!</definedName>
    <definedName name="data7.1" localSheetId="4">#REF!</definedName>
    <definedName name="data7.1" localSheetId="9">#REF!</definedName>
    <definedName name="data7.1">#REF!</definedName>
    <definedName name="data7.2.1" localSheetId="3">#REF!</definedName>
    <definedName name="data7.2.1" localSheetId="2">#REF!</definedName>
    <definedName name="data7.2.1" localSheetId="4">#REF!</definedName>
    <definedName name="data7.2.1" localSheetId="9">#REF!</definedName>
    <definedName name="data7.2.1">#REF!</definedName>
    <definedName name="data7.2.2" localSheetId="3">#REF!</definedName>
    <definedName name="data7.2.2" localSheetId="2">#REF!</definedName>
    <definedName name="data7.2.2" localSheetId="4">#REF!</definedName>
    <definedName name="data7.2.2" localSheetId="9">#REF!</definedName>
    <definedName name="data7.2.2">#REF!</definedName>
    <definedName name="data7.2.3" localSheetId="3">#REF!</definedName>
    <definedName name="data7.2.3" localSheetId="2">#REF!</definedName>
    <definedName name="data7.2.3" localSheetId="4">#REF!</definedName>
    <definedName name="data7.2.3" localSheetId="9">#REF!</definedName>
    <definedName name="data7.2.3">#REF!</definedName>
    <definedName name="data8" localSheetId="3">#REF!</definedName>
    <definedName name="data8" localSheetId="2">#REF!</definedName>
    <definedName name="data8" localSheetId="4">#REF!</definedName>
    <definedName name="data8" localSheetId="9">#REF!</definedName>
    <definedName name="data8">#REF!</definedName>
    <definedName name="data8a" localSheetId="3">#REF!</definedName>
    <definedName name="data8a" localSheetId="2">#REF!</definedName>
    <definedName name="data8a" localSheetId="4">#REF!</definedName>
    <definedName name="data8a" localSheetId="9">#REF!</definedName>
    <definedName name="data8a">#REF!</definedName>
    <definedName name="data8i" localSheetId="3">#REF!</definedName>
    <definedName name="data8i" localSheetId="2">#REF!</definedName>
    <definedName name="data8i" localSheetId="4">#REF!</definedName>
    <definedName name="data8i" localSheetId="9">#REF!</definedName>
    <definedName name="data8i">#REF!</definedName>
    <definedName name="data9" localSheetId="3">#REF!</definedName>
    <definedName name="data9" localSheetId="2">#REF!</definedName>
    <definedName name="data9" localSheetId="4">#REF!</definedName>
    <definedName name="data9" localSheetId="9">#REF!</definedName>
    <definedName name="data9">#REF!</definedName>
    <definedName name="data9.3" localSheetId="3">#REF!</definedName>
    <definedName name="data9.3" localSheetId="2">#REF!</definedName>
    <definedName name="data9.3" localSheetId="4">#REF!</definedName>
    <definedName name="data9.3" localSheetId="9">#REF!</definedName>
    <definedName name="data9.3">#REF!</definedName>
    <definedName name="datacg" localSheetId="3">#REF!</definedName>
    <definedName name="datacg" localSheetId="2">#REF!</definedName>
    <definedName name="datacg" localSheetId="4">#REF!</definedName>
    <definedName name="datacg" localSheetId="9">#REF!</definedName>
    <definedName name="datacg">#REF!</definedName>
    <definedName name="for10.2" localSheetId="3">#REF!</definedName>
    <definedName name="for10.2" localSheetId="2">#REF!</definedName>
    <definedName name="for10.2" localSheetId="4">#REF!</definedName>
    <definedName name="for10.2" localSheetId="9">#REF!</definedName>
    <definedName name="for10.2">#REF!</definedName>
    <definedName name="for13.1" localSheetId="3">#REF!</definedName>
    <definedName name="for13.1" localSheetId="2">#REF!</definedName>
    <definedName name="for13.1" localSheetId="4">#REF!</definedName>
    <definedName name="for13.1" localSheetId="9">#REF!</definedName>
    <definedName name="for13.1">#REF!</definedName>
    <definedName name="for13.2" localSheetId="3">#REF!</definedName>
    <definedName name="for13.2" localSheetId="2">#REF!</definedName>
    <definedName name="for13.2" localSheetId="4">#REF!</definedName>
    <definedName name="for13.2" localSheetId="9">#REF!</definedName>
    <definedName name="for13.2">#REF!</definedName>
    <definedName name="for13.3" localSheetId="3">#REF!</definedName>
    <definedName name="for13.3" localSheetId="2">#REF!</definedName>
    <definedName name="for13.3" localSheetId="4">#REF!</definedName>
    <definedName name="for13.3" localSheetId="9">#REF!</definedName>
    <definedName name="for13.3">#REF!</definedName>
    <definedName name="for2_2_1" localSheetId="3">#REF!</definedName>
    <definedName name="for2_2_1" localSheetId="2">#REF!</definedName>
    <definedName name="for2_2_1" localSheetId="4">#REF!</definedName>
    <definedName name="for2_2_1" localSheetId="9">#REF!</definedName>
    <definedName name="for2_2_1">#REF!</definedName>
    <definedName name="for4_1">'[1]3.1'!$X$7</definedName>
    <definedName name="for5.1" localSheetId="3">#REF!</definedName>
    <definedName name="for5.1" localSheetId="2">#REF!</definedName>
    <definedName name="for5.1" localSheetId="4">#REF!</definedName>
    <definedName name="for5.1" localSheetId="9">#REF!</definedName>
    <definedName name="for5.1">#REF!</definedName>
    <definedName name="for7.1" localSheetId="3">#REF!</definedName>
    <definedName name="for7.1" localSheetId="2">#REF!</definedName>
    <definedName name="for7.1" localSheetId="4">#REF!</definedName>
    <definedName name="for7.1" localSheetId="9">#REF!</definedName>
    <definedName name="for7.1">#REF!</definedName>
    <definedName name="for7.2.1" localSheetId="3">#REF!</definedName>
    <definedName name="for7.2.1" localSheetId="2">#REF!</definedName>
    <definedName name="for7.2.1" localSheetId="4">#REF!</definedName>
    <definedName name="for7.2.1" localSheetId="9">#REF!</definedName>
    <definedName name="for7.2.1">#REF!</definedName>
    <definedName name="for7.2.2" localSheetId="3">#REF!</definedName>
    <definedName name="for7.2.2" localSheetId="2">#REF!</definedName>
    <definedName name="for7.2.2" localSheetId="4">#REF!</definedName>
    <definedName name="for7.2.2" localSheetId="9">#REF!</definedName>
    <definedName name="for7.2.2">#REF!</definedName>
    <definedName name="for7.2.3" localSheetId="3">#REF!</definedName>
    <definedName name="for7.2.3" localSheetId="2">#REF!</definedName>
    <definedName name="for7.2.3" localSheetId="4">#REF!</definedName>
    <definedName name="for7.2.3" localSheetId="9">#REF!</definedName>
    <definedName name="for7.2.3">#REF!</definedName>
    <definedName name="for8a" localSheetId="3">#REF!</definedName>
    <definedName name="for8a" localSheetId="2">#REF!</definedName>
    <definedName name="for8a" localSheetId="4">#REF!</definedName>
    <definedName name="for8a" localSheetId="9">#REF!</definedName>
    <definedName name="for8a">#REF!</definedName>
    <definedName name="for8i" localSheetId="3">#REF!</definedName>
    <definedName name="for8i" localSheetId="2">#REF!</definedName>
    <definedName name="for8i" localSheetId="4">#REF!</definedName>
    <definedName name="for8i" localSheetId="9">#REF!</definedName>
    <definedName name="for8i">#REF!</definedName>
    <definedName name="for9.3" localSheetId="3">#REF!</definedName>
    <definedName name="for9.3" localSheetId="2">#REF!</definedName>
    <definedName name="for9.3" localSheetId="4">#REF!</definedName>
    <definedName name="for9.3" localSheetId="9">#REF!</definedName>
    <definedName name="for9.3">#REF!</definedName>
    <definedName name="forcg" localSheetId="3">#REF!</definedName>
    <definedName name="forcg" localSheetId="2">#REF!</definedName>
    <definedName name="forcg" localSheetId="4">#REF!</definedName>
    <definedName name="forcg" localSheetId="9">#REF!</definedName>
    <definedName name="forcg">#REF!</definedName>
    <definedName name="formulation" localSheetId="3">#REF!</definedName>
    <definedName name="formulation" localSheetId="2">#REF!</definedName>
    <definedName name="formulation" localSheetId="4">#REF!</definedName>
    <definedName name="formulation" localSheetId="9">#REF!</definedName>
    <definedName name="formulation">#REF!</definedName>
    <definedName name="note" localSheetId="3">#REF!</definedName>
    <definedName name="note" localSheetId="2">#REF!</definedName>
    <definedName name="note" localSheetId="4">#REF!</definedName>
    <definedName name="note" localSheetId="9">#REF!</definedName>
    <definedName name="note">#REF!</definedName>
    <definedName name="note1" localSheetId="3">#REF!</definedName>
    <definedName name="note1" localSheetId="2">#REF!</definedName>
    <definedName name="note1" localSheetId="4">#REF!</definedName>
    <definedName name="note1" localSheetId="9">#REF!</definedName>
    <definedName name="note1">#REF!</definedName>
    <definedName name="note10">'[1]8'!$AL$7</definedName>
    <definedName name="note10.2" localSheetId="3">#REF!</definedName>
    <definedName name="note10.2" localSheetId="2">#REF!</definedName>
    <definedName name="note10.2" localSheetId="4">#REF!</definedName>
    <definedName name="note10.2" localSheetId="9">#REF!</definedName>
    <definedName name="note10.2">#REF!</definedName>
    <definedName name="note11" localSheetId="3">#REF!</definedName>
    <definedName name="note11" localSheetId="2">#REF!</definedName>
    <definedName name="note11" localSheetId="4">#REF!</definedName>
    <definedName name="note11" localSheetId="9">#REF!</definedName>
    <definedName name="note11">#REF!</definedName>
    <definedName name="note12" localSheetId="3">#REF!</definedName>
    <definedName name="note12" localSheetId="2">#REF!</definedName>
    <definedName name="note12" localSheetId="4">#REF!</definedName>
    <definedName name="note12" localSheetId="9">#REF!</definedName>
    <definedName name="note12">#REF!</definedName>
    <definedName name="note13">'[1]11'!$AL$7</definedName>
    <definedName name="note13.1" localSheetId="3">#REF!</definedName>
    <definedName name="note13.1" localSheetId="2">#REF!</definedName>
    <definedName name="note13.1" localSheetId="4">#REF!</definedName>
    <definedName name="note13.1" localSheetId="9">#REF!</definedName>
    <definedName name="note13.1">#REF!</definedName>
    <definedName name="note13.2" localSheetId="3">#REF!</definedName>
    <definedName name="note13.2" localSheetId="2">#REF!</definedName>
    <definedName name="note13.2" localSheetId="4">#REF!</definedName>
    <definedName name="note13.2" localSheetId="9">#REF!</definedName>
    <definedName name="note13.2">#REF!</definedName>
    <definedName name="note13.3" localSheetId="3">#REF!</definedName>
    <definedName name="note13.3" localSheetId="2">#REF!</definedName>
    <definedName name="note13.3" localSheetId="4">#REF!</definedName>
    <definedName name="note13.3" localSheetId="9">#REF!</definedName>
    <definedName name="note13.3">#REF!</definedName>
    <definedName name="note14" localSheetId="3">#REF!</definedName>
    <definedName name="note14" localSheetId="2">#REF!</definedName>
    <definedName name="note14" localSheetId="4">#REF!</definedName>
    <definedName name="note14" localSheetId="9">#REF!</definedName>
    <definedName name="note14">#REF!</definedName>
    <definedName name="note16" localSheetId="3">#REF!</definedName>
    <definedName name="note16" localSheetId="2">#REF!</definedName>
    <definedName name="note16" localSheetId="4">#REF!</definedName>
    <definedName name="note16" localSheetId="9">#REF!</definedName>
    <definedName name="note16">#REF!</definedName>
    <definedName name="note17" localSheetId="3">#REF!</definedName>
    <definedName name="note17" localSheetId="2">#REF!</definedName>
    <definedName name="note17" localSheetId="4">#REF!</definedName>
    <definedName name="note17" localSheetId="9">#REF!</definedName>
    <definedName name="note17">#REF!</definedName>
    <definedName name="note2_2_1" localSheetId="3">#REF!</definedName>
    <definedName name="note2_2_1" localSheetId="2">#REF!</definedName>
    <definedName name="note2_2_1" localSheetId="4">#REF!</definedName>
    <definedName name="note2_2_1" localSheetId="9">#REF!</definedName>
    <definedName name="note2_2_1">#REF!</definedName>
    <definedName name="note3.6" localSheetId="3">#REF!</definedName>
    <definedName name="note3.6" localSheetId="2">#REF!</definedName>
    <definedName name="note3.6" localSheetId="4">#REF!</definedName>
    <definedName name="note3.6" localSheetId="9">#REF!</definedName>
    <definedName name="note3.6">#REF!</definedName>
    <definedName name="note3.7" localSheetId="3">#REF!</definedName>
    <definedName name="note3.7" localSheetId="2">#REF!</definedName>
    <definedName name="note3.7" localSheetId="4">#REF!</definedName>
    <definedName name="note3.7" localSheetId="9">#REF!</definedName>
    <definedName name="note3.7">#REF!</definedName>
    <definedName name="note4" localSheetId="3">#REF!</definedName>
    <definedName name="note4" localSheetId="2">#REF!</definedName>
    <definedName name="note4" localSheetId="4">#REF!</definedName>
    <definedName name="note4" localSheetId="9">#REF!</definedName>
    <definedName name="note4">#REF!</definedName>
    <definedName name="note4_1">'[1]3.1'!$AL$7</definedName>
    <definedName name="note5" localSheetId="3">#REF!</definedName>
    <definedName name="note5" localSheetId="2">#REF!</definedName>
    <definedName name="note5" localSheetId="4">#REF!</definedName>
    <definedName name="note5" localSheetId="9">#REF!</definedName>
    <definedName name="note5">#REF!</definedName>
    <definedName name="note5.1" localSheetId="3">#REF!</definedName>
    <definedName name="note5.1" localSheetId="2">#REF!</definedName>
    <definedName name="note5.1" localSheetId="4">#REF!</definedName>
    <definedName name="note5.1" localSheetId="9">#REF!</definedName>
    <definedName name="note5.1">#REF!</definedName>
    <definedName name="note6" localSheetId="3">#REF!</definedName>
    <definedName name="note6" localSheetId="2">#REF!</definedName>
    <definedName name="note6" localSheetId="4">#REF!</definedName>
    <definedName name="note6" localSheetId="9">#REF!</definedName>
    <definedName name="note6">#REF!</definedName>
    <definedName name="note7.1" localSheetId="3">#REF!</definedName>
    <definedName name="note7.1" localSheetId="2">#REF!</definedName>
    <definedName name="note7.1" localSheetId="4">#REF!</definedName>
    <definedName name="note7.1" localSheetId="9">#REF!</definedName>
    <definedName name="note7.1">#REF!</definedName>
    <definedName name="note7.2.1" localSheetId="3">#REF!</definedName>
    <definedName name="note7.2.1" localSheetId="2">#REF!</definedName>
    <definedName name="note7.2.1" localSheetId="4">#REF!</definedName>
    <definedName name="note7.2.1" localSheetId="9">#REF!</definedName>
    <definedName name="note7.2.1">#REF!</definedName>
    <definedName name="note7.2.2" localSheetId="3">#REF!</definedName>
    <definedName name="note7.2.2" localSheetId="2">#REF!</definedName>
    <definedName name="note7.2.2" localSheetId="4">#REF!</definedName>
    <definedName name="note7.2.2" localSheetId="9">#REF!</definedName>
    <definedName name="note7.2.2">#REF!</definedName>
    <definedName name="note7.2.3" localSheetId="3">#REF!</definedName>
    <definedName name="note7.2.3" localSheetId="2">#REF!</definedName>
    <definedName name="note7.2.3" localSheetId="4">#REF!</definedName>
    <definedName name="note7.2.3" localSheetId="9">#REF!</definedName>
    <definedName name="note7.2.3">#REF!</definedName>
    <definedName name="note8" localSheetId="3">#REF!</definedName>
    <definedName name="note8" localSheetId="2">#REF!</definedName>
    <definedName name="note8" localSheetId="4">#REF!</definedName>
    <definedName name="note8" localSheetId="9">#REF!</definedName>
    <definedName name="note8">#REF!</definedName>
    <definedName name="note8a" localSheetId="3">#REF!</definedName>
    <definedName name="note8a" localSheetId="2">#REF!</definedName>
    <definedName name="note8a" localSheetId="4">#REF!</definedName>
    <definedName name="note8a" localSheetId="9">#REF!</definedName>
    <definedName name="note8a">#REF!</definedName>
    <definedName name="note8i" localSheetId="3">#REF!</definedName>
    <definedName name="note8i" localSheetId="2">#REF!</definedName>
    <definedName name="note8i" localSheetId="4">#REF!</definedName>
    <definedName name="note8i" localSheetId="9">#REF!</definedName>
    <definedName name="note8i">#REF!</definedName>
    <definedName name="note9" localSheetId="3">#REF!</definedName>
    <definedName name="note9" localSheetId="2">#REF!</definedName>
    <definedName name="note9" localSheetId="4">#REF!</definedName>
    <definedName name="note9" localSheetId="9">#REF!</definedName>
    <definedName name="note9">#REF!</definedName>
    <definedName name="note9.3" localSheetId="3">#REF!</definedName>
    <definedName name="note9.3" localSheetId="2">#REF!</definedName>
    <definedName name="note9.3" localSheetId="4">#REF!</definedName>
    <definedName name="note9.3" localSheetId="9">#REF!</definedName>
    <definedName name="note9.3">#REF!</definedName>
    <definedName name="notecg" localSheetId="3">#REF!</definedName>
    <definedName name="notecg" localSheetId="2">#REF!</definedName>
    <definedName name="notecg" localSheetId="4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3">#REF!</definedName>
    <definedName name="remark13.3" localSheetId="2">#REF!</definedName>
    <definedName name="remark13.3" localSheetId="4">#REF!</definedName>
    <definedName name="remark13.3" localSheetId="9">#REF!</definedName>
    <definedName name="remark13.3">#REF!</definedName>
    <definedName name="remark14">'[1]12'!$BJ$7</definedName>
    <definedName name="remark17" localSheetId="3">#REF!</definedName>
    <definedName name="remark17" localSheetId="2">#REF!</definedName>
    <definedName name="remark17" localSheetId="4">#REF!</definedName>
    <definedName name="remark17" localSheetId="9">#REF!</definedName>
    <definedName name="remark17">#REF!</definedName>
    <definedName name="score" localSheetId="3">#REF!</definedName>
    <definedName name="score" localSheetId="2">#REF!</definedName>
    <definedName name="score" localSheetId="4">#REF!</definedName>
    <definedName name="score" localSheetId="9">#REF!</definedName>
    <definedName name="score">#REF!</definedName>
    <definedName name="score10">'[1]8'!$M$7</definedName>
    <definedName name="score10.2" localSheetId="3">#REF!</definedName>
    <definedName name="score10.2" localSheetId="2">#REF!</definedName>
    <definedName name="score10.2" localSheetId="4">#REF!</definedName>
    <definedName name="score10.2" localSheetId="9">#REF!</definedName>
    <definedName name="score10.2">#REF!</definedName>
    <definedName name="score11" localSheetId="3">#REF!</definedName>
    <definedName name="score11" localSheetId="2">#REF!</definedName>
    <definedName name="score11" localSheetId="4">#REF!</definedName>
    <definedName name="score11" localSheetId="9">#REF!</definedName>
    <definedName name="score11">#REF!</definedName>
    <definedName name="score12" localSheetId="3">#REF!</definedName>
    <definedName name="score12" localSheetId="2">#REF!</definedName>
    <definedName name="score12" localSheetId="4">#REF!</definedName>
    <definedName name="score12" localSheetId="9">#REF!</definedName>
    <definedName name="score12">#REF!</definedName>
    <definedName name="score13" localSheetId="3">#REF!</definedName>
    <definedName name="score13" localSheetId="2">#REF!</definedName>
    <definedName name="score13" localSheetId="4">#REF!</definedName>
    <definedName name="score13" localSheetId="9">#REF!</definedName>
    <definedName name="score13">#REF!</definedName>
    <definedName name="score13.1" localSheetId="3">#REF!</definedName>
    <definedName name="score13.1" localSheetId="2">#REF!</definedName>
    <definedName name="score13.1" localSheetId="4">#REF!</definedName>
    <definedName name="score13.1" localSheetId="9">#REF!</definedName>
    <definedName name="score13.1">#REF!</definedName>
    <definedName name="score13.2" localSheetId="3">#REF!</definedName>
    <definedName name="score13.2" localSheetId="2">#REF!</definedName>
    <definedName name="score13.2" localSheetId="4">#REF!</definedName>
    <definedName name="score13.2" localSheetId="9">#REF!</definedName>
    <definedName name="score13.2">#REF!</definedName>
    <definedName name="score13.3" localSheetId="3">#REF!</definedName>
    <definedName name="score13.3" localSheetId="2">#REF!</definedName>
    <definedName name="score13.3" localSheetId="4">#REF!</definedName>
    <definedName name="score13.3" localSheetId="9">#REF!</definedName>
    <definedName name="score13.3">#REF!</definedName>
    <definedName name="score14">'[1]12'!$M$7</definedName>
    <definedName name="score17" localSheetId="3">#REF!</definedName>
    <definedName name="score17" localSheetId="2">#REF!</definedName>
    <definedName name="score17" localSheetId="4">#REF!</definedName>
    <definedName name="score17" localSheetId="9">#REF!</definedName>
    <definedName name="score17">#REF!</definedName>
    <definedName name="score2_2_1" localSheetId="3">#REF!</definedName>
    <definedName name="score2_2_1" localSheetId="2">#REF!</definedName>
    <definedName name="score2_2_1" localSheetId="4">#REF!</definedName>
    <definedName name="score2_2_1" localSheetId="9">#REF!</definedName>
    <definedName name="score2_2_1">#REF!</definedName>
    <definedName name="score4_1">'[1]3.1'!$M$7</definedName>
    <definedName name="score5" localSheetId="3">#REF!</definedName>
    <definedName name="score5" localSheetId="2">#REF!</definedName>
    <definedName name="score5" localSheetId="4">#REF!</definedName>
    <definedName name="score5" localSheetId="9">#REF!</definedName>
    <definedName name="score5">#REF!</definedName>
    <definedName name="score5.1" localSheetId="3">#REF!</definedName>
    <definedName name="score5.1" localSheetId="2">#REF!</definedName>
    <definedName name="score5.1" localSheetId="4">#REF!</definedName>
    <definedName name="score5.1" localSheetId="9">#REF!</definedName>
    <definedName name="score5.1">#REF!</definedName>
    <definedName name="score6" localSheetId="3">#REF!</definedName>
    <definedName name="score6" localSheetId="2">#REF!</definedName>
    <definedName name="score6" localSheetId="4">#REF!</definedName>
    <definedName name="score6" localSheetId="9">#REF!</definedName>
    <definedName name="score6">#REF!</definedName>
    <definedName name="score7.1" localSheetId="3">#REF!</definedName>
    <definedName name="score7.1" localSheetId="2">#REF!</definedName>
    <definedName name="score7.1" localSheetId="4">#REF!</definedName>
    <definedName name="score7.1" localSheetId="9">#REF!</definedName>
    <definedName name="score7.1">#REF!</definedName>
    <definedName name="score7.2.1" localSheetId="3">#REF!</definedName>
    <definedName name="score7.2.1" localSheetId="2">#REF!</definedName>
    <definedName name="score7.2.1" localSheetId="4">#REF!</definedName>
    <definedName name="score7.2.1" localSheetId="9">#REF!</definedName>
    <definedName name="score7.2.1">#REF!</definedName>
    <definedName name="score7.2.2" localSheetId="3">#REF!</definedName>
    <definedName name="score7.2.2" localSheetId="2">#REF!</definedName>
    <definedName name="score7.2.2" localSheetId="4">#REF!</definedName>
    <definedName name="score7.2.2" localSheetId="9">#REF!</definedName>
    <definedName name="score7.2.2">#REF!</definedName>
    <definedName name="score7.2.3" localSheetId="3">#REF!</definedName>
    <definedName name="score7.2.3" localSheetId="2">#REF!</definedName>
    <definedName name="score7.2.3" localSheetId="4">#REF!</definedName>
    <definedName name="score7.2.3" localSheetId="9">#REF!</definedName>
    <definedName name="score7.2.3">#REF!</definedName>
    <definedName name="score8" localSheetId="3">#REF!</definedName>
    <definedName name="score8" localSheetId="2">#REF!</definedName>
    <definedName name="score8" localSheetId="4">#REF!</definedName>
    <definedName name="score8" localSheetId="9">#REF!</definedName>
    <definedName name="score8">#REF!</definedName>
    <definedName name="score8a" localSheetId="3">#REF!</definedName>
    <definedName name="score8a" localSheetId="2">#REF!</definedName>
    <definedName name="score8a" localSheetId="4">#REF!</definedName>
    <definedName name="score8a" localSheetId="9">#REF!</definedName>
    <definedName name="score8a">#REF!</definedName>
    <definedName name="score8i" localSheetId="3">#REF!</definedName>
    <definedName name="score8i" localSheetId="2">#REF!</definedName>
    <definedName name="score8i" localSheetId="4">#REF!</definedName>
    <definedName name="score8i" localSheetId="9">#REF!</definedName>
    <definedName name="score8i">#REF!</definedName>
    <definedName name="score9" localSheetId="3">#REF!</definedName>
    <definedName name="score9" localSheetId="2">#REF!</definedName>
    <definedName name="score9" localSheetId="4">#REF!</definedName>
    <definedName name="score9" localSheetId="9">#REF!</definedName>
    <definedName name="score9">#REF!</definedName>
    <definedName name="score9.3" localSheetId="3">#REF!</definedName>
    <definedName name="score9.3" localSheetId="2">#REF!</definedName>
    <definedName name="score9.3" localSheetId="4">#REF!</definedName>
    <definedName name="score9.3" localSheetId="9">#REF!</definedName>
    <definedName name="score9.3">#REF!</definedName>
    <definedName name="scorecg" localSheetId="3">#REF!</definedName>
    <definedName name="scorecg" localSheetId="2">#REF!</definedName>
    <definedName name="scorecg" localSheetId="4">#REF!</definedName>
    <definedName name="scorecg" localSheetId="9">#REF!</definedName>
    <definedName name="scorecg">#REF!</definedName>
    <definedName name="table9" localSheetId="3">#REF!</definedName>
    <definedName name="table9" localSheetId="2">#REF!</definedName>
    <definedName name="table9" localSheetId="4">#REF!</definedName>
    <definedName name="table9" localSheetId="9">#REF!</definedName>
    <definedName name="table9">#REF!</definedName>
    <definedName name="ห" localSheetId="3">#REF!</definedName>
    <definedName name="ห" localSheetId="2">#REF!</definedName>
    <definedName name="ห" localSheetId="4">#REF!</definedName>
    <definedName name="ห" localSheetId="9">#REF!</definedName>
    <definedName name="ห">#REF!</definedName>
  </definedNames>
  <calcPr fullCalcOnLoad="1"/>
</workbook>
</file>

<file path=xl/comments5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<sst xmlns="http://schemas.openxmlformats.org/spreadsheetml/2006/main" count="452" uniqueCount="183">
  <si>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</si>
  <si>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</si>
  <si>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</si>
  <si>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</si>
  <si>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</si>
  <si>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</si>
  <si>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</si>
  <si>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</si>
  <si>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</si>
  <si>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</si>
  <si>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</si>
  <si>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</si>
  <si>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</si>
  <si>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ปัญหา - อุปสรรค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</si>
  <si>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</si>
  <si>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</si>
  <si>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</si>
  <si>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</si>
  <si>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</si>
  <si>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</si>
  <si>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นน.ย่อย</t>
  </si>
  <si>
    <t>ผลคะแนนตัวชี้วัดย่อย</t>
  </si>
  <si>
    <t>ชื่อตัวชี้วัดย่อย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</si>
  <si>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</si>
  <si>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</si>
  <si>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</si>
  <si>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</si>
  <si>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</si>
  <si>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</si>
  <si>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</si>
  <si>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</si>
  <si>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</si>
  <si>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</si>
  <si>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</si>
  <si>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</si>
  <si>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</si>
  <si>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</si>
  <si>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</si>
  <si>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</si>
  <si>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</si>
  <si>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</si>
  <si>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</si>
  <si>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</si>
  <si>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</si>
  <si>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</si>
  <si>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</si>
  <si>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</si>
  <si>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</si>
  <si>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</si>
  <si>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</si>
  <si>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</si>
  <si>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</si>
  <si>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</si>
  <si>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</si>
  <si>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</si>
  <si>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</si>
  <si>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</si>
  <si>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</si>
  <si>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</si>
  <si>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</si>
  <si>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</si>
  <si>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</si>
  <si>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</si>
  <si>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</si>
  <si>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</si>
  <si>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</si>
  <si>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</si>
  <si>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</si>
  <si>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</si>
  <si>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</si>
  <si>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</si>
  <si>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</si>
  <si>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</si>
  <si>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</si>
  <si>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</si>
  <si>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</si>
  <si>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</si>
  <si>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</si>
  <si>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</si>
  <si>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</si>
  <si>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</si>
  <si>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</si>
  <si>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</si>
  <si>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</si>
  <si>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</si>
  <si>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</si>
  <si>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</si>
  <si>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</si>
  <si>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ปริมาณคดี</t>
  </si>
  <si>
    <t>ปริมาณคดี (ค้างเก่า) ที่ต้องดำเนินการ</t>
  </si>
  <si>
    <t>คดีคงเหลือที่อยู่ระหว่างการพิจารณาของสำนักงาน</t>
  </si>
  <si>
    <t>(ถ้าหากข้อความหลายหน้ากระดาษให้ทำการแนบไฟล์ส่งมาทาง E-mail: kpr@ago.go.th พร้อมแบบรายงาน)</t>
  </si>
  <si>
    <t>คดีขออนุญาตฟ้องในศาลแขวง</t>
  </si>
  <si>
    <t>คดีขออนุญาตฟ้องในศาลเยาวชนและครอบครัว</t>
  </si>
  <si>
    <t>คดีร้องขอความเป็นธรรม</t>
  </si>
  <si>
    <t>ตัวชี้วัดย่อยที่ 1 : คดีขออนุญาตฟ้องในศาลแขวง</t>
  </si>
  <si>
    <t>จำนวน</t>
  </si>
  <si>
    <t>ตัวชี้วัดย่อยที่ 2 : คดีขออนุญาตฟ้องในศาลเยาวชนและครอบครัว</t>
  </si>
  <si>
    <t>ตัวชี้วัดย่อยที่ 3 : คดีร้องขอความเป็นธรรม</t>
  </si>
  <si>
    <t>สำนวนคดีร้องขอความเป็นธรรมคงเหลือที่อยู่ระหว่างการดำเนินงานของหน่วยงาน</t>
  </si>
  <si>
    <t>ตัวชี้วัดย่อยที่ 4 : คดีอื่นๆ (การฟ้องไม่เป็นประโยชน์ต่อสาธารณชน,คดีกลุ่มความเห็นและคำสั่งฟ้อง</t>
  </si>
  <si>
    <t>ผลการดำเนินการ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</si>
  <si>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</si>
  <si>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</si>
  <si>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</si>
  <si>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ร้อยละผลการดำเนินงานของ อส.</t>
  </si>
  <si>
    <t>ร้อยละผลการดำเนินงานของหน่วยงาน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</si>
  <si>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</si>
  <si>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</si>
  <si>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ร้อยละของเรื่องที่แล้วเสร็จเกินระยะเวลาที่กำหนด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</si>
  <si>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</si>
  <si>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</si>
  <si>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</si>
  <si>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</si>
  <si>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</si>
  <si>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</si>
  <si>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</si>
  <si>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</si>
  <si>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</si>
  <si>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</si>
  <si>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คดีที่สำนักงานดำเนินการแล้วเสร็จที่สำนักงาน</t>
  </si>
  <si>
    <t>ค่าคะแนน</t>
  </si>
  <si>
    <t>คดีอื่นๆ (การฟ้องไม่เป็นประโยชน์ต่อสาธารณชน,คดีกลับความเห็นและคำสั่งฟ้อง คดีความผิดกรรมเดียวที่อาจถูกดำเนินคดีหลายครั้ง คดีเอกภาพ และคดีอื่น ๆ ที่อัยการสูงสุดมอบหมาย)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</si>
  <si>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</si>
  <si>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</si>
  <si>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</si>
  <si>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</si>
  <si>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>สคกส.</t>
  </si>
  <si>
    <t xml:space="preserve">หมายเหตุ : ผลการประเมิน            </t>
  </si>
  <si>
    <t>สำนวนคดีร้องขอความเป็นธรรม (1ข) ที่อสส.สั่งการแล้วเสร็จ และส่งไปยังหน่วยงานที่กี่ยวข้องภายใน 35 วัน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</si>
  <si>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</si>
  <si>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</si>
  <si>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</si>
  <si>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</si>
  <si>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</si>
  <si>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</si>
  <si>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</si>
  <si>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</si>
  <si>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r>
      <t xml:space="preserve">คดีที่ อสส.สั่งเสร็จและส่งคืนไปยังหน่วยงานต้นเรื่องได้แล้วเสร็จ 
</t>
    </r>
    <r>
      <rPr>
        <u val="single"/>
        <sz val="16"/>
        <rFont val="TH SarabunIT๙"/>
        <family val="2"/>
      </rPr>
      <t>แต่เกินระยะเวลาที่กำหนด</t>
    </r>
  </si>
  <si>
    <r>
      <t xml:space="preserve">คดีที่ อสส.สั่งเสร็จและส่งคืนไปยังหน่วยงานต้นเรื่องได้แล้วเสร็จ
</t>
    </r>
    <r>
      <rPr>
        <u val="single"/>
        <sz val="16"/>
        <rFont val="TH SarabunIT๙"/>
        <family val="2"/>
      </rPr>
      <t>แต่เกินระยะเวลาที่กำหนด</t>
    </r>
  </si>
  <si>
    <r>
      <t xml:space="preserve">คดีที่สำนักงานดำเนินการแล้วเสร็จ </t>
    </r>
    <r>
      <rPr>
        <u val="single"/>
        <sz val="16"/>
        <rFont val="TH SarabunIT๙"/>
        <family val="2"/>
      </rPr>
      <t>แต่เกินระยะเวลาที่กำหนด</t>
    </r>
    <r>
      <rPr>
        <sz val="16"/>
        <rFont val="TH SarabunIT๙"/>
        <family val="2"/>
      </rPr>
      <t xml:space="preserve"> 
และอยู่ระหว่างการพิจารณาของอัยการสูงสุด</t>
    </r>
  </si>
  <si>
    <r>
      <t>คดีที่ อสส.สั่งเสร็จและส่งคืนไปยังหน่วยงานต้นเรื่อง</t>
    </r>
    <r>
      <rPr>
        <b/>
        <sz val="16"/>
        <rFont val="TH SarabunIT๙"/>
        <family val="2"/>
      </rPr>
      <t>ได้แล้วเสร็จภายใน 100 วัน</t>
    </r>
  </si>
  <si>
    <r>
      <t>คดีที่ อสส.สั่งเสร็จและส่งคืนไปยังหน่วยงานต้นเรื่อง</t>
    </r>
    <r>
      <rPr>
        <b/>
        <sz val="16"/>
        <rFont val="TH SarabunIT๙"/>
        <family val="2"/>
      </rPr>
      <t>ได้แล้วเสร็จภายใน 80 วัน</t>
    </r>
  </si>
  <si>
    <r>
      <t xml:space="preserve">สำนวนคดีร้องขอความเป็นธรรม </t>
    </r>
    <r>
      <rPr>
        <b/>
        <sz val="16"/>
        <rFont val="TH SarabunIT๙"/>
        <family val="2"/>
      </rPr>
      <t>(1ข) ที่อสส.สั่งยุติ/สั่งให้ส่งหน่วยงานที่เกี่ยวข้องแล้วเสร็จ ภายใน 35 วัน</t>
    </r>
  </si>
  <si>
    <r>
      <t xml:space="preserve">สำนวนคดีร้องขอความเป็นธรรม </t>
    </r>
    <r>
      <rPr>
        <b/>
        <sz val="16"/>
        <rFont val="TH SarabunIT๙"/>
        <family val="2"/>
      </rPr>
      <t>(2ข)</t>
    </r>
    <r>
      <rPr>
        <sz val="16"/>
        <rFont val="TH SarabunIT๙"/>
        <family val="2"/>
      </rPr>
      <t xml:space="preserve"> </t>
    </r>
    <r>
      <rPr>
        <b/>
        <sz val="16"/>
        <rFont val="TH SarabunIT๙"/>
        <family val="2"/>
      </rPr>
      <t>ที่ อสส.สั่งการแล้วเสร็จ และส่งไปยังหน่วยงานที่กี่ยวข้องภายใน 100 วัน</t>
    </r>
  </si>
  <si>
    <r>
      <t xml:space="preserve">สำนวนคดีร้องขอความเป็นธรรม (2ข) ที่อสส.สั่งการแล้วเสร็จ และส่งไปยัง
หน่วยงานที่เกี่ยวข้อง </t>
    </r>
    <r>
      <rPr>
        <u val="single"/>
        <sz val="16"/>
        <rFont val="TH SarabunIT๙"/>
        <family val="2"/>
      </rPr>
      <t>แต่เกินระยะเวลาที่กำหนด</t>
    </r>
  </si>
  <si>
    <r>
      <t xml:space="preserve">สำนวนคดีร้องขอความเป็นธรรมที่หน่วยงานดำเนินการได้แล้วเสร็จ 
</t>
    </r>
    <r>
      <rPr>
        <u val="single"/>
        <sz val="16"/>
        <rFont val="TH SarabunIT๙"/>
        <family val="2"/>
      </rPr>
      <t>แต่เกินระยะเวลาที่กำหนด</t>
    </r>
    <r>
      <rPr>
        <sz val="16"/>
        <rFont val="TH SarabunIT๙"/>
        <family val="2"/>
      </rPr>
      <t xml:space="preserve"> และอยู่ระหว่างการพิจารณาของอัยการสูงสุด</t>
    </r>
  </si>
  <si>
    <r>
      <t>คดีที่ อสส.สั่งเสร็จและส่งคืนไปยังหน่วยงานต้นเรื่อง</t>
    </r>
    <r>
      <rPr>
        <b/>
        <sz val="16"/>
        <rFont val="TH SarabunIT๙"/>
        <family val="2"/>
      </rPr>
      <t>ได้แล้วเสร็จภายใน  125  วัน</t>
    </r>
  </si>
  <si>
    <t>คดีที่สำนักงานดำเนินการแล้วเสร็จภายใน 100 วัน 
และอยู่ระหว่างการพิจารณาของอัยการสูงสุด</t>
  </si>
  <si>
    <t>คดีที่สำนักงานดำเนินการแล้วเสร็จภายใน 80 วัน 
และอยู่ระหว่างการพิจารณาของอัยการสูงสุด</t>
  </si>
  <si>
    <t>คดีที่สำนักงานดำเนินการแล้วเสร็จภายใน 125 วัน 
และอยู่ระหว่างการพิจารณาของอัยการสูงสุด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</si>
  <si>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</si>
  <si>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</si>
  <si>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สำนักงานคดีกิจการอัยการสูงสุด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</si>
  <si>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</si>
  <si>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</si>
  <si>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</si>
  <si>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</si>
  <si>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</si>
  <si>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</si>
  <si>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 xml:space="preserve"> -</t>
  </si>
  <si>
    <t>n</t>
  </si>
  <si>
    <t>สำนวนคดีร้องขอความเป็นธรรมที่หน่วยงานดำเนินการได้แล้วเสร็จ
ภายในเวลาที่กำหนด และอยู่ระหว่างการพิจารณาของอัยการสูงสุด</t>
  </si>
  <si>
    <t xml:space="preserve">                ประจำปีงบประมาณ พ.ศ. 2565</t>
  </si>
  <si>
    <t>ปริมาณคดีที่รับมาดำเนินการในปีงบประมาณ พ.ศ. 2565</t>
  </si>
  <si>
    <t>รวมคดีที่ต้องดำเนินการในปีงบประมาณ พ.ศ. 2565</t>
  </si>
  <si>
    <t>รวมคดีที่ต้องดำเนินการทั้งหมดในปีงบประมาณ พ.ศ. 2565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</si>
  <si>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</si>
  <si>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</si>
  <si>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</si>
  <si>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</si>
  <si>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</si>
  <si>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</si>
  <si>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</si>
  <si>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</si>
  <si>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</si>
  <si>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 xml:space="preserve">ร้อยละของคดีที่อยู่ในความรับผิดชอบของสำนักงานคดีกิจการอัยการสูงสุดในปีงบประมาณ  พ.ศ. 2565 ที่สำนักงานอัยการสูงสุดดำเนินการได้ตามระยะเวลาที่กำหนด </t>
  </si>
  <si>
    <t xml:space="preserve"> ประจำปีงบประมาณ พ.ศ. 2565 (รอบ 12 เดือน)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</si>
  <si>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</si>
  <si>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</si>
  <si>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</si>
  <si>
    <t>ร้อยละของหน่วยงานในสังกัดสำนักงานอัยการสูงสุดที่สามารถ
นำแนวทางการพัฒนาองค์กรไปบริหารงานได้ครบถ้ว
นตามประเด็นที่กำหนด</t>
  </si>
  <si>
    <t xml:space="preserve">ร้อยละของคดีที่อยู่ในความรับผิดชอบของสำนักงานคดีกิจการ
อัยการสูงสุดในปีงบประมาณ พ.ศ. 2565 ที่สำนักงาน
อัยการสูงสุดดำเนินการได้ตามระยะเวลาที่กำหนด 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</si>
</sst>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21" borderId="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3" applyNumberFormat="0" applyAlignment="0" applyProtection="0"/>
    <xf numFmtId="0" fontId="71" fillId="0" borderId="4" applyNumberFormat="0" applyFill="0" applyAlignment="0" applyProtection="0"/>
    <xf numFmtId="0" fontId="72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3" fillId="24" borderId="2" applyNumberFormat="0" applyAlignment="0" applyProtection="0"/>
    <xf numFmtId="0" fontId="74" fillId="25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77" fillId="21" borderId="6" applyNumberFormat="0" applyAlignment="0" applyProtection="0"/>
    <xf numFmtId="0" fontId="0" fillId="33" borderId="7" applyNumberFormat="0" applyFont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0" fillId="0" borderId="0" applyNumberFormat="0" applyFill="0" applyBorder="0" applyAlignment="0" applyProtection="0"/>
  </cellStyleXfs>
  <cellXfs count="470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1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2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3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3" fillId="0" borderId="0" xfId="50" applyFont="1" applyFill="1" applyAlignment="1" applyProtection="1">
      <alignment/>
      <protection/>
    </xf>
    <xf numFmtId="0" fontId="83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3" fillId="0" borderId="0" xfId="50" applyFont="1" applyAlignment="1" applyProtection="1">
      <alignment horizontal="left"/>
      <protection/>
    </xf>
    <xf numFmtId="0" fontId="83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1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3" fillId="0" borderId="0" xfId="50" applyFont="1" applyAlignment="1" applyProtection="1">
      <alignment horizontal="left"/>
      <protection/>
    </xf>
    <xf numFmtId="194" fontId="84" fillId="35" borderId="11" xfId="35" applyNumberFormat="1" applyFont="1" applyFill="1" applyBorder="1" applyAlignment="1" applyProtection="1">
      <alignment horizontal="center" vertical="center"/>
      <protection locked="0"/>
    </xf>
    <xf numFmtId="194" fontId="84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3" fillId="0" borderId="0" xfId="93" applyFont="1" applyProtection="1">
      <alignment/>
      <protection/>
    </xf>
    <xf numFmtId="0" fontId="14" fillId="0" borderId="0" xfId="93" applyFont="1" applyProtection="1">
      <alignment/>
      <protection/>
    </xf>
    <xf numFmtId="0" fontId="14" fillId="0" borderId="0" xfId="93" applyFont="1" applyFill="1" applyBorder="1" applyAlignment="1" applyProtection="1">
      <alignment horizontal="center"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5" fillId="0" borderId="0" xfId="50" applyFont="1" applyAlignment="1" applyProtection="1">
      <alignment/>
      <protection/>
    </xf>
    <xf numFmtId="0" fontId="85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5" fillId="0" borderId="0" xfId="91" applyFont="1" applyProtection="1">
      <alignment/>
      <protection/>
    </xf>
    <xf numFmtId="0" fontId="86" fillId="6" borderId="12" xfId="91" applyFont="1" applyFill="1" applyBorder="1" applyAlignment="1" applyProtection="1">
      <alignment vertical="center" shrinkToFit="1"/>
      <protection/>
    </xf>
    <xf numFmtId="1" fontId="87" fillId="6" borderId="11" xfId="91" applyNumberFormat="1" applyFont="1" applyFill="1" applyBorder="1" applyAlignment="1" applyProtection="1">
      <alignment horizontal="center" vertical="center" shrinkToFit="1"/>
      <protection/>
    </xf>
    <xf numFmtId="0" fontId="86" fillId="6" borderId="11" xfId="91" applyNumberFormat="1" applyFont="1" applyFill="1" applyBorder="1" applyAlignment="1" applyProtection="1">
      <alignment horizontal="center" vertical="center" shrinkToFit="1"/>
      <protection/>
    </xf>
    <xf numFmtId="192" fontId="87" fillId="6" borderId="14" xfId="91" applyNumberFormat="1" applyFont="1" applyFill="1" applyBorder="1" applyAlignment="1" applyProtection="1">
      <alignment horizontal="center" vertical="center" shrinkToFit="1"/>
      <protection/>
    </xf>
    <xf numFmtId="192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Alignment="1" applyProtection="1">
      <alignment vertical="center"/>
      <protection/>
    </xf>
    <xf numFmtId="0" fontId="85" fillId="0" borderId="0" xfId="91" applyFont="1" applyFill="1" applyProtection="1">
      <alignment/>
      <protection/>
    </xf>
    <xf numFmtId="192" fontId="86" fillId="0" borderId="16" xfId="83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Alignment="1" applyProtection="1">
      <alignment vertical="top"/>
      <protection/>
    </xf>
    <xf numFmtId="0" fontId="86" fillId="0" borderId="16" xfId="91" applyFont="1" applyFill="1" applyBorder="1" applyAlignment="1" applyProtection="1">
      <alignment horizontal="center" vertical="top" shrinkToFit="1"/>
      <protection/>
    </xf>
    <xf numFmtId="1" fontId="86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6" fillId="0" borderId="16" xfId="91" applyNumberFormat="1" applyFont="1" applyFill="1" applyBorder="1" applyAlignment="1" applyProtection="1">
      <alignment horizontal="center" vertical="top" shrinkToFit="1"/>
      <protection/>
    </xf>
    <xf numFmtId="192" fontId="86" fillId="0" borderId="16" xfId="91" applyNumberFormat="1" applyFont="1" applyFill="1" applyBorder="1" applyAlignment="1" applyProtection="1">
      <alignment horizontal="center" vertical="top" shrinkToFit="1"/>
      <protection/>
    </xf>
    <xf numFmtId="0" fontId="86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6" fillId="6" borderId="12" xfId="91" applyFont="1" applyFill="1" applyBorder="1" applyAlignment="1" applyProtection="1">
      <alignment horizontal="left" vertical="center" shrinkToFit="1"/>
      <protection/>
    </xf>
    <xf numFmtId="0" fontId="86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7" fillId="0" borderId="17" xfId="91" applyFont="1" applyFill="1" applyBorder="1" applyAlignment="1" applyProtection="1">
      <alignment horizontal="right" vertical="center"/>
      <protection/>
    </xf>
    <xf numFmtId="1" fontId="87" fillId="0" borderId="11" xfId="91" applyNumberFormat="1" applyFont="1" applyFill="1" applyBorder="1" applyAlignment="1" applyProtection="1">
      <alignment horizontal="center" vertical="center" shrinkToFit="1"/>
      <protection/>
    </xf>
    <xf numFmtId="0" fontId="86" fillId="0" borderId="18" xfId="91" applyNumberFormat="1" applyFont="1" applyFill="1" applyBorder="1" applyAlignment="1" applyProtection="1">
      <alignment horizontal="center" vertical="center" shrinkToFit="1"/>
      <protection/>
    </xf>
    <xf numFmtId="0" fontId="86" fillId="0" borderId="18" xfId="83" applyNumberFormat="1" applyFont="1" applyFill="1" applyBorder="1" applyAlignment="1" applyProtection="1">
      <alignment horizontal="center" vertical="center" shrinkToFit="1"/>
      <protection/>
    </xf>
    <xf numFmtId="0" fontId="86" fillId="0" borderId="18" xfId="91" applyFont="1" applyFill="1" applyBorder="1" applyAlignment="1" applyProtection="1">
      <alignment vertical="center" shrinkToFit="1"/>
      <protection/>
    </xf>
    <xf numFmtId="192" fontId="87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192" fontId="86" fillId="0" borderId="0" xfId="91" applyNumberFormat="1" applyFont="1" applyFill="1" applyBorder="1" applyAlignment="1" applyProtection="1">
      <alignment horizontal="center" vertical="center" shrinkToFit="1"/>
      <protection/>
    </xf>
    <xf numFmtId="0" fontId="86" fillId="0" borderId="0" xfId="91" applyNumberFormat="1" applyFont="1" applyFill="1" applyBorder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vertical="top" shrinkToFit="1"/>
      <protection/>
    </xf>
    <xf numFmtId="0" fontId="86" fillId="0" borderId="0" xfId="91" applyNumberFormat="1" applyFont="1" applyFill="1" applyBorder="1" applyAlignment="1" applyProtection="1">
      <alignment vertical="top" shrinkToFit="1"/>
      <protection/>
    </xf>
    <xf numFmtId="0" fontId="86" fillId="0" borderId="0" xfId="91" applyFont="1" applyFill="1" applyAlignment="1" applyProtection="1">
      <alignment vertical="top" shrinkToFit="1"/>
      <protection/>
    </xf>
    <xf numFmtId="0" fontId="86" fillId="0" borderId="0" xfId="91" applyNumberFormat="1" applyFont="1" applyFill="1" applyAlignment="1" applyProtection="1">
      <alignment vertical="top" shrinkToFit="1"/>
      <protection/>
    </xf>
    <xf numFmtId="0" fontId="13" fillId="0" borderId="0" xfId="65" applyFont="1" applyFill="1" applyBorder="1" applyAlignment="1" applyProtection="1">
      <alignment horizontal="center" vertical="top"/>
      <protection/>
    </xf>
    <xf numFmtId="0" fontId="14" fillId="0" borderId="0" xfId="93" applyFont="1" applyAlignment="1" applyProtection="1">
      <alignment vertical="top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87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93" applyFont="1" applyAlignment="1" applyProtection="1">
      <alignment horizontal="right"/>
      <protection/>
    </xf>
    <xf numFmtId="195" fontId="88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89" fillId="0" borderId="0" xfId="93" applyFont="1" applyAlignment="1" applyProtection="1">
      <alignment horizontal="center" vertical="center"/>
      <protection/>
    </xf>
    <xf numFmtId="0" fontId="14" fillId="0" borderId="0" xfId="93" applyFont="1" applyAlignment="1" applyProtection="1">
      <alignment/>
      <protection/>
    </xf>
    <xf numFmtId="0" fontId="14" fillId="0" borderId="0" xfId="50" applyFont="1" applyFill="1" applyBorder="1" applyProtection="1">
      <alignment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" fontId="14" fillId="0" borderId="11" xfId="93" applyNumberFormat="1" applyFont="1" applyFill="1" applyBorder="1" applyAlignment="1" applyProtection="1">
      <alignment horizontal="center" vertical="center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horizontal="right" vertical="center"/>
      <protection/>
    </xf>
    <xf numFmtId="195" fontId="88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14" fillId="0" borderId="11" xfId="93" applyFont="1" applyBorder="1" applyAlignment="1" applyProtection="1">
      <alignment horizontal="center" vertical="center"/>
      <protection/>
    </xf>
    <xf numFmtId="1" fontId="86" fillId="0" borderId="11" xfId="93" applyNumberFormat="1" applyFont="1" applyFill="1" applyBorder="1" applyAlignment="1" applyProtection="1">
      <alignment horizontal="center" vertical="center"/>
      <protection/>
    </xf>
    <xf numFmtId="1" fontId="14" fillId="0" borderId="11" xfId="93" applyNumberFormat="1" applyFont="1" applyBorder="1" applyAlignment="1" applyProtection="1">
      <alignment horizontal="center" vertical="center"/>
      <protection/>
    </xf>
    <xf numFmtId="192" fontId="14" fillId="0" borderId="11" xfId="93" applyNumberFormat="1" applyFont="1" applyFill="1" applyBorder="1" applyAlignment="1" applyProtection="1">
      <alignment horizontal="center" vertical="center"/>
      <protection/>
    </xf>
    <xf numFmtId="192" fontId="14" fillId="0" borderId="11" xfId="93" applyNumberFormat="1" applyFont="1" applyBorder="1" applyAlignment="1" applyProtection="1">
      <alignment horizontal="center" vertical="center"/>
      <protection/>
    </xf>
    <xf numFmtId="0" fontId="14" fillId="0" borderId="0" xfId="93" applyFont="1" applyBorder="1" applyAlignment="1" applyProtection="1">
      <alignment vertical="center"/>
      <protection/>
    </xf>
    <xf numFmtId="0" fontId="14" fillId="0" borderId="0" xfId="93" applyFont="1" applyBorder="1" applyAlignment="1" applyProtection="1">
      <alignment horizontal="center" vertical="center"/>
      <protection/>
    </xf>
    <xf numFmtId="192" fontId="14" fillId="0" borderId="0" xfId="62" applyNumberFormat="1" applyFont="1" applyAlignment="1" applyProtection="1">
      <alignment vertical="top"/>
      <protection/>
    </xf>
    <xf numFmtId="2" fontId="14" fillId="0" borderId="0" xfId="62" applyNumberFormat="1" applyFont="1" applyAlignment="1" applyProtection="1">
      <alignment vertical="top"/>
      <protection/>
    </xf>
    <xf numFmtId="0" fontId="14" fillId="0" borderId="0" xfId="63" applyFont="1" applyBorder="1" applyAlignment="1" applyProtection="1">
      <alignment horizontal="right" vertical="center" wrapText="1"/>
      <protection/>
    </xf>
    <xf numFmtId="0" fontId="14" fillId="0" borderId="0" xfId="63" applyFont="1" applyBorder="1" applyAlignment="1" applyProtection="1">
      <alignment horizontal="right" vertical="top" wrapText="1"/>
      <protection/>
    </xf>
    <xf numFmtId="0" fontId="14" fillId="0" borderId="0" xfId="63" applyFont="1" applyFill="1" applyBorder="1" applyAlignment="1" applyProtection="1">
      <alignment horizontal="center" vertical="top" wrapText="1"/>
      <protection/>
    </xf>
    <xf numFmtId="0" fontId="14" fillId="0" borderId="0" xfId="64" applyFont="1" applyFill="1" applyBorder="1" applyAlignment="1" applyProtection="1">
      <alignment vertical="center"/>
      <protection/>
    </xf>
    <xf numFmtId="2" fontId="13" fillId="0" borderId="11" xfId="93" applyNumberFormat="1" applyFont="1" applyFill="1" applyBorder="1" applyAlignment="1" applyProtection="1">
      <alignment horizontal="center" vertical="center"/>
      <protection/>
    </xf>
    <xf numFmtId="2" fontId="14" fillId="0" borderId="0" xfId="93" applyNumberFormat="1" applyFont="1" applyAlignment="1" applyProtection="1">
      <alignment vertical="center"/>
      <protection/>
    </xf>
    <xf numFmtId="0" fontId="13" fillId="38" borderId="11" xfId="62" applyFont="1" applyFill="1" applyBorder="1" applyAlignment="1" applyProtection="1">
      <alignment horizontal="center" vertical="center"/>
      <protection/>
    </xf>
    <xf numFmtId="0" fontId="14" fillId="0" borderId="0" xfId="63" applyFont="1" applyFill="1" applyBorder="1" applyAlignment="1" applyProtection="1">
      <alignment horizontal="right" vertical="center" wrapText="1"/>
      <protection/>
    </xf>
    <xf numFmtId="0" fontId="14" fillId="0" borderId="0" xfId="63" applyFont="1" applyFill="1" applyBorder="1" applyAlignment="1" applyProtection="1">
      <alignment horizontal="center" vertical="center" wrapText="1"/>
      <protection/>
    </xf>
    <xf numFmtId="192" fontId="87" fillId="19" borderId="11" xfId="93" applyNumberFormat="1" applyFont="1" applyFill="1" applyBorder="1" applyAlignment="1" applyProtection="1">
      <alignment horizontal="center" vertical="center"/>
      <protection/>
    </xf>
    <xf numFmtId="0" fontId="13" fillId="38" borderId="11" xfId="62" applyFont="1" applyFill="1" applyBorder="1" applyAlignment="1" applyProtection="1">
      <alignment horizontal="center" vertical="center" shrinkToFit="1"/>
      <protection/>
    </xf>
    <xf numFmtId="0" fontId="14" fillId="0" borderId="0" xfId="62" applyFont="1" applyAlignment="1" applyProtection="1">
      <alignment vertical="center" shrinkToFit="1"/>
      <protection/>
    </xf>
    <xf numFmtId="0" fontId="14" fillId="35" borderId="11" xfId="62" applyFont="1" applyFill="1" applyBorder="1" applyAlignment="1" applyProtection="1">
      <alignment horizontal="center" vertical="center" shrinkToFit="1"/>
      <protection locked="0"/>
    </xf>
    <xf numFmtId="0" fontId="14" fillId="0" borderId="11" xfId="62" applyFont="1" applyFill="1" applyBorder="1" applyAlignment="1" applyProtection="1">
      <alignment horizontal="center" vertical="center" shrinkToFit="1"/>
      <protection/>
    </xf>
    <xf numFmtId="0" fontId="14" fillId="37" borderId="11" xfId="62" applyFont="1" applyFill="1" applyBorder="1" applyAlignment="1" applyProtection="1">
      <alignment horizontal="center" vertical="center" shrinkToFit="1"/>
      <protection/>
    </xf>
    <xf numFmtId="2" fontId="13" fillId="19" borderId="11" xfId="62" applyNumberFormat="1" applyFont="1" applyFill="1" applyBorder="1" applyAlignment="1" applyProtection="1">
      <alignment horizontal="center" vertical="center" shrinkToFit="1"/>
      <protection/>
    </xf>
    <xf numFmtId="2" fontId="14" fillId="0" borderId="11" xfId="62" applyNumberFormat="1" applyFont="1" applyFill="1" applyBorder="1" applyAlignment="1" applyProtection="1">
      <alignment horizontal="center" vertical="center" shrinkToFit="1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0" fontId="14" fillId="18" borderId="11" xfId="93" applyFont="1" applyFill="1" applyBorder="1" applyAlignment="1" applyProtection="1">
      <alignment horizontal="center" vertical="center"/>
      <protection/>
    </xf>
    <xf numFmtId="0" fontId="14" fillId="18" borderId="11" xfId="0" applyFont="1" applyFill="1" applyBorder="1" applyAlignment="1" applyProtection="1">
      <alignment horizontal="center" vertical="center"/>
      <protection/>
    </xf>
    <xf numFmtId="0" fontId="13" fillId="18" borderId="11" xfId="93" applyFont="1" applyFill="1" applyBorder="1" applyAlignment="1" applyProtection="1">
      <alignment horizontal="center" vertical="center" shrinkToFit="1"/>
      <protection/>
    </xf>
    <xf numFmtId="1" fontId="87" fillId="37" borderId="11" xfId="93" applyNumberFormat="1" applyFont="1" applyFill="1" applyBorder="1" applyAlignment="1" applyProtection="1">
      <alignment horizontal="center" vertical="center"/>
      <protection/>
    </xf>
    <xf numFmtId="192" fontId="14" fillId="0" borderId="0" xfId="93" applyNumberFormat="1" applyFont="1" applyBorder="1" applyAlignment="1" applyProtection="1">
      <alignment horizontal="center" vertical="center"/>
      <protection/>
    </xf>
    <xf numFmtId="2" fontId="88" fillId="0" borderId="0" xfId="93" applyNumberFormat="1" applyFont="1" applyBorder="1" applyAlignment="1" applyProtection="1">
      <alignment horizontal="center" vertical="center"/>
      <protection/>
    </xf>
    <xf numFmtId="196" fontId="14" fillId="0" borderId="0" xfId="62" applyNumberFormat="1" applyFont="1" applyBorder="1" applyAlignment="1" applyProtection="1">
      <alignment horizontal="center" vertical="center" wrapText="1"/>
      <protection/>
    </xf>
    <xf numFmtId="0" fontId="85" fillId="0" borderId="0" xfId="62" applyFont="1" applyAlignment="1" applyProtection="1">
      <alignment vertical="center" shrinkToFit="1"/>
      <protection/>
    </xf>
    <xf numFmtId="2" fontId="13" fillId="13" borderId="11" xfId="62" applyNumberFormat="1" applyFont="1" applyFill="1" applyBorder="1" applyAlignment="1" applyProtection="1">
      <alignment horizontal="center" vertical="center" shrinkToFit="1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9" fillId="0" borderId="0" xfId="93" applyFont="1" applyAlignment="1" applyProtection="1">
      <alignment horizontal="right" vertical="center"/>
      <protection/>
    </xf>
    <xf numFmtId="0" fontId="24" fillId="0" borderId="0" xfId="91" applyFont="1" applyFill="1" applyAlignment="1" applyProtection="1">
      <alignment horizontal="right"/>
      <protection/>
    </xf>
    <xf numFmtId="0" fontId="25" fillId="0" borderId="0" xfId="91" applyFont="1" applyFill="1" applyAlignment="1" applyProtection="1">
      <alignment vertical="top"/>
      <protection/>
    </xf>
    <xf numFmtId="0" fontId="90" fillId="0" borderId="19" xfId="91" applyFont="1" applyFill="1" applyBorder="1" applyAlignment="1" applyProtection="1">
      <alignment vertical="top" wrapText="1" shrinkToFit="1"/>
      <protection/>
    </xf>
    <xf numFmtId="0" fontId="90" fillId="0" borderId="19" xfId="91" applyFont="1" applyFill="1" applyBorder="1" applyAlignment="1" applyProtection="1">
      <alignment vertical="top" wrapText="1"/>
      <protection/>
    </xf>
    <xf numFmtId="0" fontId="25" fillId="0" borderId="19" xfId="91" applyFont="1" applyFill="1" applyBorder="1" applyAlignment="1" applyProtection="1">
      <alignment vertical="top" wrapText="1"/>
      <protection/>
    </xf>
    <xf numFmtId="0" fontId="91" fillId="0" borderId="18" xfId="91" applyFont="1" applyFill="1" applyBorder="1" applyAlignment="1" applyProtection="1">
      <alignment horizontal="center" vertical="center"/>
      <protection/>
    </xf>
    <xf numFmtId="0" fontId="91" fillId="0" borderId="0" xfId="91" applyFont="1" applyFill="1" applyBorder="1" applyAlignment="1" applyProtection="1">
      <alignment vertical="top"/>
      <protection/>
    </xf>
    <xf numFmtId="0" fontId="25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6" fillId="0" borderId="0" xfId="91" applyNumberFormat="1" applyFont="1" applyFill="1" applyBorder="1" applyAlignment="1" applyProtection="1">
      <alignment horizontal="center" vertical="top" shrinkToFit="1"/>
      <protection/>
    </xf>
    <xf numFmtId="192" fontId="86" fillId="0" borderId="0" xfId="91" applyNumberFormat="1" applyFont="1" applyFill="1" applyBorder="1" applyAlignment="1" applyProtection="1">
      <alignment vertical="top" shrinkToFit="1"/>
      <protection/>
    </xf>
    <xf numFmtId="192" fontId="86" fillId="0" borderId="0" xfId="91" applyNumberFormat="1" applyFont="1" applyFill="1" applyAlignment="1" applyProtection="1">
      <alignment vertical="top" shrinkToFit="1"/>
      <protection/>
    </xf>
    <xf numFmtId="0" fontId="86" fillId="0" borderId="0" xfId="91" applyNumberFormat="1" applyFont="1" applyFill="1" applyAlignment="1" applyProtection="1">
      <alignment horizontal="center" vertical="top" shrinkToFit="1"/>
      <protection/>
    </xf>
    <xf numFmtId="0" fontId="24" fillId="0" borderId="0" xfId="91" applyFont="1" applyFill="1" applyAlignment="1" applyProtection="1">
      <alignment horizontal="center" shrinkToFit="1"/>
      <protection/>
    </xf>
    <xf numFmtId="0" fontId="25" fillId="0" borderId="0" xfId="91" applyFont="1" applyFill="1" applyAlignment="1" applyProtection="1">
      <alignment horizontal="center" vertical="top" shrinkToFit="1"/>
      <protection/>
    </xf>
    <xf numFmtId="0" fontId="25" fillId="0" borderId="24" xfId="91" applyFont="1" applyFill="1" applyBorder="1" applyAlignment="1" applyProtection="1">
      <alignment horizontal="center" vertical="top" shrinkToFit="1"/>
      <protection/>
    </xf>
    <xf numFmtId="195" fontId="90" fillId="0" borderId="25" xfId="91" applyNumberFormat="1" applyFont="1" applyFill="1" applyBorder="1" applyAlignment="1" applyProtection="1">
      <alignment horizontal="center" vertical="top" shrinkToFit="1"/>
      <protection/>
    </xf>
    <xf numFmtId="2" fontId="25" fillId="0" borderId="25" xfId="91" applyNumberFormat="1" applyFont="1" applyFill="1" applyBorder="1" applyAlignment="1" applyProtection="1">
      <alignment horizontal="center" vertical="top" shrinkToFit="1"/>
      <protection/>
    </xf>
    <xf numFmtId="0" fontId="91" fillId="0" borderId="18" xfId="91" applyFont="1" applyFill="1" applyBorder="1" applyAlignment="1" applyProtection="1">
      <alignment horizontal="center" vertical="center" shrinkToFit="1"/>
      <protection/>
    </xf>
    <xf numFmtId="0" fontId="91" fillId="0" borderId="0" xfId="91" applyFont="1" applyFill="1" applyAlignment="1" applyProtection="1">
      <alignment horizontal="center" vertical="center" shrinkToFit="1"/>
      <protection/>
    </xf>
    <xf numFmtId="0" fontId="91" fillId="0" borderId="0" xfId="91" applyFont="1" applyFill="1" applyAlignment="1" applyProtection="1">
      <alignment horizontal="center" vertical="top" shrinkToFit="1"/>
      <protection/>
    </xf>
    <xf numFmtId="0" fontId="87" fillId="0" borderId="0" xfId="91" applyFont="1" applyFill="1" applyBorder="1" applyAlignment="1" applyProtection="1">
      <alignment horizontal="center" vertical="center" shrinkToFit="1"/>
      <protection/>
    </xf>
    <xf numFmtId="0" fontId="86" fillId="0" borderId="0" xfId="91" applyNumberFormat="1" applyFont="1" applyFill="1" applyBorder="1" applyAlignment="1" applyProtection="1">
      <alignment horizontal="center" vertical="center" shrinkToFit="1"/>
      <protection/>
    </xf>
    <xf numFmtId="0" fontId="86" fillId="0" borderId="0" xfId="83" applyNumberFormat="1" applyFont="1" applyFill="1" applyBorder="1" applyAlignment="1" applyProtection="1">
      <alignment vertical="center" shrinkToFit="1"/>
      <protection/>
    </xf>
    <xf numFmtId="197" fontId="86" fillId="0" borderId="0" xfId="83" applyNumberFormat="1" applyFont="1" applyFill="1" applyBorder="1" applyAlignment="1" applyProtection="1">
      <alignment horizontal="center" vertical="center" shrinkToFit="1"/>
      <protection/>
    </xf>
    <xf numFmtId="192" fontId="86" fillId="0" borderId="0" xfId="83" applyNumberFormat="1" applyFont="1" applyFill="1" applyBorder="1" applyAlignment="1" applyProtection="1">
      <alignment horizontal="center" vertical="center" shrinkToFit="1"/>
      <protection/>
    </xf>
    <xf numFmtId="0" fontId="86" fillId="0" borderId="0" xfId="91" applyFont="1" applyFill="1" applyBorder="1" applyAlignment="1" applyProtection="1">
      <alignment horizontal="left" vertical="center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192" fontId="86" fillId="0" borderId="0" xfId="83" applyNumberFormat="1" applyFont="1" applyFill="1" applyBorder="1" applyAlignment="1" applyProtection="1">
      <alignment vertical="center" shrinkToFit="1"/>
      <protection/>
    </xf>
    <xf numFmtId="0" fontId="87" fillId="0" borderId="0" xfId="91" applyFont="1" applyFill="1" applyBorder="1" applyAlignment="1" applyProtection="1">
      <alignment vertical="center" shrinkToFit="1"/>
      <protection/>
    </xf>
    <xf numFmtId="192" fontId="86" fillId="0" borderId="0" xfId="91" applyNumberFormat="1" applyFont="1" applyFill="1" applyBorder="1" applyAlignment="1" applyProtection="1">
      <alignment horizontal="center" vertical="center" shrinkToFit="1"/>
      <protection/>
    </xf>
    <xf numFmtId="192" fontId="86" fillId="0" borderId="0" xfId="91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0" fontId="86" fillId="0" borderId="0" xfId="91" applyFont="1" applyFill="1" applyAlignment="1" applyProtection="1">
      <alignment vertical="center" shrinkToFit="1"/>
      <protection/>
    </xf>
    <xf numFmtId="0" fontId="86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7" fillId="0" borderId="0" xfId="91" applyFont="1" applyFill="1" applyBorder="1" applyAlignment="1" applyProtection="1">
      <alignment vertical="top"/>
      <protection/>
    </xf>
    <xf numFmtId="2" fontId="87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0" borderId="25" xfId="91" applyNumberFormat="1" applyFont="1" applyFill="1" applyBorder="1" applyAlignment="1" applyProtection="1">
      <alignment horizontal="center" vertical="top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" fontId="26" fillId="0" borderId="11" xfId="91" applyNumberFormat="1" applyFont="1" applyFill="1" applyBorder="1" applyAlignment="1" applyProtection="1">
      <alignment horizontal="right" shrinkToFit="1"/>
      <protection/>
    </xf>
    <xf numFmtId="0" fontId="24" fillId="0" borderId="12" xfId="93" applyFont="1" applyFill="1" applyBorder="1" applyAlignment="1" applyProtection="1">
      <alignment horizontal="center" vertical="center"/>
      <protection/>
    </xf>
    <xf numFmtId="0" fontId="24" fillId="0" borderId="12" xfId="93" applyFont="1" applyBorder="1" applyAlignment="1" applyProtection="1">
      <alignment horizontal="center" vertical="center"/>
      <protection/>
    </xf>
    <xf numFmtId="0" fontId="25" fillId="0" borderId="0" xfId="62" applyFont="1" applyAlignment="1" applyProtection="1">
      <alignment horizontal="left" vertical="center" indent="1"/>
      <protection/>
    </xf>
    <xf numFmtId="14" fontId="92" fillId="0" borderId="26" xfId="62" applyNumberFormat="1" applyFont="1" applyBorder="1" applyAlignment="1" applyProtection="1">
      <alignment horizontal="left" vertical="center" indent="1"/>
      <protection/>
    </xf>
    <xf numFmtId="0" fontId="92" fillId="0" borderId="0" xfId="62" applyNumberFormat="1" applyFont="1" applyAlignment="1" applyProtection="1">
      <alignment horizontal="left" vertical="center" indent="1"/>
      <protection/>
    </xf>
    <xf numFmtId="14" fontId="91" fillId="0" borderId="0" xfId="62" applyNumberFormat="1" applyFont="1" applyAlignment="1" applyProtection="1">
      <alignment horizontal="left" vertical="center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0" fontId="25" fillId="0" borderId="11" xfId="93" applyFont="1" applyFill="1" applyBorder="1" applyAlignment="1" applyProtection="1">
      <alignment horizontal="center" vertical="center"/>
      <protection/>
    </xf>
    <xf numFmtId="0" fontId="24" fillId="12" borderId="11" xfId="62" applyFont="1" applyFill="1" applyBorder="1" applyAlignment="1" applyProtection="1">
      <alignment horizontal="center" vertical="center" shrinkToFi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1" fontId="25" fillId="0" borderId="11" xfId="77" applyNumberFormat="1" applyFont="1" applyFill="1" applyBorder="1" applyAlignment="1" applyProtection="1">
      <alignment horizontal="center" vertical="center" wrapText="1"/>
      <protection/>
    </xf>
    <xf numFmtId="1" fontId="25" fillId="39" borderId="11" xfId="77" applyNumberFormat="1" applyFont="1" applyFill="1" applyBorder="1" applyAlignment="1" applyProtection="1">
      <alignment horizontal="center" vertical="center" wrapText="1"/>
      <protection/>
    </xf>
    <xf numFmtId="193" fontId="25" fillId="0" borderId="11" xfId="62" applyNumberFormat="1" applyFont="1" applyFill="1" applyBorder="1" applyAlignment="1" applyProtection="1">
      <alignment horizontal="center" vertical="center"/>
      <protection/>
    </xf>
    <xf numFmtId="194" fontId="24" fillId="0" borderId="11" xfId="35" applyNumberFormat="1" applyFont="1" applyFill="1" applyBorder="1" applyAlignment="1" applyProtection="1">
      <alignment horizontal="center" vertical="center"/>
      <protection/>
    </xf>
    <xf numFmtId="194" fontId="24" fillId="37" borderId="11" xfId="35" applyNumberFormat="1" applyFont="1" applyFill="1" applyBorder="1" applyAlignment="1" applyProtection="1">
      <alignment horizontal="center" vertical="center"/>
      <protection/>
    </xf>
    <xf numFmtId="194" fontId="24" fillId="0" borderId="0" xfId="35" applyNumberFormat="1" applyFont="1" applyFill="1" applyBorder="1" applyAlignment="1" applyProtection="1">
      <alignment horizontal="center" vertical="center"/>
      <protection/>
    </xf>
    <xf numFmtId="14" fontId="25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5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62" applyFont="1" applyAlignment="1" applyProtection="1">
      <alignment horizontal="center" vertical="center"/>
      <protection/>
    </xf>
    <xf numFmtId="0" fontId="92" fillId="0" borderId="0" xfId="62" applyFont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center" vertical="center"/>
      <protection/>
    </xf>
    <xf numFmtId="0" fontId="25" fillId="0" borderId="0" xfId="50" applyFont="1" applyAlignment="1" applyProtection="1">
      <alignment horizontal="left" vertical="center" indent="1"/>
      <protection/>
    </xf>
    <xf numFmtId="0" fontId="25" fillId="0" borderId="0" xfId="63" applyFont="1" applyAlignment="1" applyProtection="1">
      <alignment horizontal="left" vertical="center" indent="1"/>
      <protection/>
    </xf>
    <xf numFmtId="0" fontId="92" fillId="0" borderId="0" xfId="62" applyFont="1" applyAlignment="1" applyProtection="1">
      <alignment horizontal="left" vertical="center" indent="1"/>
      <protection/>
    </xf>
    <xf numFmtId="0" fontId="25" fillId="0" borderId="0" xfId="64" applyFont="1" applyAlignment="1" applyProtection="1">
      <alignment horizontal="left" vertical="center" indent="1"/>
      <protection/>
    </xf>
    <xf numFmtId="0" fontId="25" fillId="0" borderId="0" xfId="62" applyFont="1" applyBorder="1" applyAlignment="1" applyProtection="1">
      <alignment horizontal="left" vertical="center" wrapText="1" indent="1"/>
      <protection/>
    </xf>
    <xf numFmtId="0" fontId="24" fillId="0" borderId="0" xfId="62" applyFont="1" applyAlignment="1" applyProtection="1">
      <alignment horizontal="left" vertical="center" indent="1"/>
      <protection/>
    </xf>
    <xf numFmtId="0" fontId="24" fillId="39" borderId="11" xfId="62" applyFont="1" applyFill="1" applyBorder="1" applyAlignment="1" applyProtection="1">
      <alignment horizontal="center" vertical="center" wrapText="1"/>
      <protection/>
    </xf>
    <xf numFmtId="2" fontId="91" fillId="0" borderId="0" xfId="62" applyNumberFormat="1" applyFont="1" applyAlignment="1" applyProtection="1">
      <alignment horizontal="left" vertical="center" indent="1"/>
      <protection/>
    </xf>
    <xf numFmtId="2" fontId="25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62" applyFont="1" applyBorder="1" applyAlignment="1" applyProtection="1">
      <alignment horizontal="left" vertical="center" indent="1"/>
      <protection/>
    </xf>
    <xf numFmtId="0" fontId="25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5" applyFont="1" applyFill="1" applyBorder="1" applyAlignment="1" applyProtection="1">
      <alignment horizontal="left" vertical="center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5" fillId="0" borderId="0" xfId="93" applyFont="1" applyAlignment="1" applyProtection="1">
      <alignment horizontal="left" vertical="center" indent="1"/>
      <protection/>
    </xf>
    <xf numFmtId="195" fontId="92" fillId="0" borderId="0" xfId="93" applyNumberFormat="1" applyFont="1" applyFill="1" applyBorder="1" applyAlignment="1" applyProtection="1">
      <alignment horizontal="left" vertical="center" indent="1"/>
      <protection/>
    </xf>
    <xf numFmtId="0" fontId="93" fillId="35" borderId="12" xfId="64" applyFont="1" applyFill="1" applyBorder="1" applyAlignment="1" applyProtection="1">
      <alignment horizontal="left" vertical="center" indent="1"/>
      <protection locked="0"/>
    </xf>
    <xf numFmtId="192" fontId="25" fillId="0" borderId="12" xfId="64" applyNumberFormat="1" applyFont="1" applyFill="1" applyBorder="1" applyAlignment="1" applyProtection="1">
      <alignment horizontal="left" vertical="center" indent="1"/>
      <protection/>
    </xf>
    <xf numFmtId="0" fontId="24" fillId="0" borderId="14" xfId="93" applyFont="1" applyFill="1" applyBorder="1" applyAlignment="1" applyProtection="1">
      <alignment horizontal="left" vertical="center" indent="1"/>
      <protection/>
    </xf>
    <xf numFmtId="192" fontId="25" fillId="0" borderId="12" xfId="50" applyNumberFormat="1" applyFont="1" applyBorder="1" applyAlignment="1" applyProtection="1">
      <alignment horizontal="left" vertical="center" indent="1"/>
      <protection/>
    </xf>
    <xf numFmtId="2" fontId="25" fillId="0" borderId="12" xfId="64" applyNumberFormat="1" applyFont="1" applyFill="1" applyBorder="1" applyAlignment="1" applyProtection="1">
      <alignment horizontal="left" vertical="center" indent="1"/>
      <protection/>
    </xf>
    <xf numFmtId="0" fontId="25" fillId="0" borderId="12" xfId="64" applyFont="1" applyFill="1" applyBorder="1" applyAlignment="1" applyProtection="1">
      <alignment horizontal="left" vertical="center" indent="1"/>
      <protection/>
    </xf>
    <xf numFmtId="0" fontId="24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15" xfId="64" applyFont="1" applyFill="1" applyBorder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7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7" fillId="0" borderId="11" xfId="91" applyNumberFormat="1" applyFont="1" applyFill="1" applyBorder="1" applyAlignment="1" applyProtection="1">
      <alignment horizontal="center" vertical="center"/>
      <protection/>
    </xf>
    <xf numFmtId="192" fontId="28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27" xfId="91" applyFont="1" applyFill="1" applyBorder="1" applyAlignment="1" applyProtection="1">
      <alignment horizontal="center" vertical="center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 locked="0"/>
    </xf>
    <xf numFmtId="0" fontId="13" fillId="0" borderId="31" xfId="91" applyFont="1" applyFill="1" applyBorder="1" applyAlignment="1" applyProtection="1">
      <alignment horizontal="center" vertical="center"/>
      <protection locked="0"/>
    </xf>
    <xf numFmtId="0" fontId="13" fillId="0" borderId="32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192" fontId="87" fillId="0" borderId="18" xfId="83" applyNumberFormat="1" applyFont="1" applyFill="1" applyBorder="1" applyAlignment="1" applyProtection="1">
      <alignment horizontal="center" vertical="center" shrinkToFit="1"/>
      <protection/>
    </xf>
    <xf numFmtId="192" fontId="87" fillId="0" borderId="17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94" fillId="6" borderId="14" xfId="91" applyFont="1" applyFill="1" applyBorder="1" applyAlignment="1" applyProtection="1">
      <alignment horizontal="left" vertical="center" wrapText="1"/>
      <protection/>
    </xf>
    <xf numFmtId="0" fontId="94" fillId="6" borderId="12" xfId="91" applyFont="1" applyFill="1" applyBorder="1" applyAlignment="1" applyProtection="1">
      <alignment horizontal="left" vertical="center" wrapText="1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83" fillId="0" borderId="0" xfId="50" applyFont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14" fillId="0" borderId="26" xfId="62" applyFont="1" applyBorder="1" applyAlignment="1" applyProtection="1">
      <alignment horizontal="left" vertical="center" shrinkToFit="1"/>
      <protection/>
    </xf>
    <xf numFmtId="0" fontId="14" fillId="0" borderId="0" xfId="62" applyFont="1" applyBorder="1" applyAlignment="1" applyProtection="1">
      <alignment horizontal="left" vertical="center" shrinkToFi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18" borderId="14" xfId="93" applyFont="1" applyFill="1" applyBorder="1" applyAlignment="1" applyProtection="1">
      <alignment horizontal="center" vertical="center"/>
      <protection/>
    </xf>
    <xf numFmtId="0" fontId="14" fillId="18" borderId="15" xfId="93" applyFont="1" applyFill="1" applyBorder="1" applyAlignment="1" applyProtection="1">
      <alignment horizontal="center" vertical="center"/>
      <protection/>
    </xf>
    <xf numFmtId="0" fontId="14" fillId="18" borderId="12" xfId="93" applyFont="1" applyFill="1" applyBorder="1" applyAlignment="1" applyProtection="1">
      <alignment horizontal="center" vertical="center"/>
      <protection/>
    </xf>
    <xf numFmtId="0" fontId="13" fillId="0" borderId="26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4" fillId="18" borderId="11" xfId="93" applyFont="1" applyFill="1" applyBorder="1" applyAlignment="1" applyProtection="1">
      <alignment horizontal="center" vertical="center"/>
      <protection/>
    </xf>
    <xf numFmtId="0" fontId="13" fillId="18" borderId="14" xfId="93" applyFont="1" applyFill="1" applyBorder="1" applyAlignment="1" applyProtection="1">
      <alignment horizontal="center" vertical="center"/>
      <protection/>
    </xf>
    <xf numFmtId="0" fontId="13" fillId="18" borderId="12" xfId="93" applyFont="1" applyFill="1" applyBorder="1" applyAlignment="1" applyProtection="1">
      <alignment horizontal="center" vertical="center"/>
      <protection/>
    </xf>
    <xf numFmtId="0" fontId="14" fillId="0" borderId="14" xfId="93" applyFont="1" applyBorder="1" applyAlignment="1" applyProtection="1">
      <alignment vertical="center" wrapText="1"/>
      <protection/>
    </xf>
    <xf numFmtId="0" fontId="14" fillId="0" borderId="15" xfId="93" applyFont="1" applyBorder="1" applyAlignment="1" applyProtection="1">
      <alignment vertical="center"/>
      <protection/>
    </xf>
    <xf numFmtId="0" fontId="14" fillId="0" borderId="12" xfId="93" applyFont="1" applyBorder="1" applyAlignment="1" applyProtection="1">
      <alignment vertical="center"/>
      <protection/>
    </xf>
    <xf numFmtId="0" fontId="14" fillId="0" borderId="15" xfId="93" applyFont="1" applyBorder="1" applyAlignment="1" applyProtection="1">
      <alignment vertical="center" wrapText="1"/>
      <protection/>
    </xf>
    <xf numFmtId="0" fontId="14" fillId="0" borderId="12" xfId="93" applyFont="1" applyBorder="1" applyAlignment="1" applyProtection="1">
      <alignment vertical="center" wrapText="1"/>
      <protection/>
    </xf>
    <xf numFmtId="2" fontId="13" fillId="38" borderId="0" xfId="77" applyNumberFormat="1" applyFont="1" applyFill="1" applyBorder="1" applyAlignment="1" applyProtection="1">
      <alignment horizontal="left" vertical="center" wrapText="1"/>
      <protection/>
    </xf>
    <xf numFmtId="0" fontId="13" fillId="38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Fill="1" applyBorder="1" applyAlignment="1" applyProtection="1">
      <alignment horizontal="right" vertical="center" indent="1"/>
      <protection/>
    </xf>
    <xf numFmtId="0" fontId="14" fillId="0" borderId="14" xfId="62" applyFont="1" applyFill="1" applyBorder="1" applyAlignment="1" applyProtection="1">
      <alignment horizontal="right" vertical="center" wrapText="1" indent="1"/>
      <protection/>
    </xf>
    <xf numFmtId="0" fontId="14" fillId="0" borderId="15" xfId="62" applyFont="1" applyFill="1" applyBorder="1" applyAlignment="1" applyProtection="1">
      <alignment horizontal="right" vertical="center" wrapText="1" indent="1"/>
      <protection/>
    </xf>
    <xf numFmtId="0" fontId="14" fillId="0" borderId="12" xfId="62" applyFont="1" applyFill="1" applyBorder="1" applyAlignment="1" applyProtection="1">
      <alignment horizontal="right" vertical="center" wrapText="1" indent="1"/>
      <protection/>
    </xf>
    <xf numFmtId="0" fontId="14" fillId="0" borderId="11" xfId="62" applyFont="1" applyFill="1" applyBorder="1" applyAlignment="1" applyProtection="1">
      <alignment horizontal="right" vertical="center" wrapText="1" indent="1"/>
      <protection/>
    </xf>
    <xf numFmtId="2" fontId="13" fillId="38" borderId="0" xfId="77" applyNumberFormat="1" applyFont="1" applyFill="1" applyBorder="1" applyAlignment="1" applyProtection="1">
      <alignment horizontal="left" vertical="top" wrapText="1"/>
      <protection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93" applyFont="1" applyAlignment="1" applyProtection="1">
      <alignment horizontal="left" vertical="top"/>
      <protection/>
    </xf>
    <xf numFmtId="0" fontId="14" fillId="35" borderId="0" xfId="50" applyNumberFormat="1" applyFont="1" applyFill="1" applyBorder="1" applyAlignment="1" applyProtection="1">
      <alignment horizontal="left" vertical="top" wrapText="1"/>
      <protection locked="0"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25" fillId="0" borderId="0" xfId="50" applyFont="1" applyAlignment="1" applyProtection="1">
      <alignment horizontal="left" vertical="center" indent="1"/>
      <protection/>
    </xf>
    <xf numFmtId="0" fontId="25" fillId="35" borderId="0" xfId="50" applyFont="1" applyFill="1" applyAlignment="1" applyProtection="1">
      <alignment horizontal="left" vertical="top" wrapText="1" indent="1"/>
      <protection locked="0"/>
    </xf>
    <xf numFmtId="49" fontId="95" fillId="35" borderId="0" xfId="50" applyNumberFormat="1" applyFont="1" applyFill="1" applyAlignment="1" applyProtection="1">
      <alignment horizontal="left" vertical="top" wrapText="1" indent="1"/>
      <protection locked="0"/>
    </xf>
    <xf numFmtId="49" fontId="25" fillId="35" borderId="0" xfId="50" applyNumberFormat="1" applyFont="1" applyFill="1" applyAlignment="1" applyProtection="1">
      <alignment horizontal="left" vertical="top" wrapText="1" indent="1"/>
      <protection locked="0"/>
    </xf>
    <xf numFmtId="0" fontId="25" fillId="0" borderId="14" xfId="62" applyFont="1" applyBorder="1" applyAlignment="1" applyProtection="1">
      <alignment horizontal="left" vertical="center" wrapText="1" indent="2"/>
      <protection/>
    </xf>
    <xf numFmtId="0" fontId="25" fillId="0" borderId="15" xfId="62" applyFont="1" applyBorder="1" applyAlignment="1" applyProtection="1">
      <alignment horizontal="left" vertical="center" wrapText="1" indent="2"/>
      <protection/>
    </xf>
    <xf numFmtId="0" fontId="25" fillId="0" borderId="12" xfId="62" applyFont="1" applyBorder="1" applyAlignment="1" applyProtection="1">
      <alignment horizontal="left" vertical="center" wrapText="1" indent="2"/>
      <protection/>
    </xf>
    <xf numFmtId="0" fontId="25" fillId="0" borderId="14" xfId="64" applyFont="1" applyBorder="1" applyAlignment="1" applyProtection="1">
      <alignment horizontal="left" vertical="center" indent="1"/>
      <protection/>
    </xf>
    <xf numFmtId="0" fontId="25" fillId="0" borderId="12" xfId="64" applyFont="1" applyBorder="1" applyAlignment="1" applyProtection="1">
      <alignment horizontal="left" vertical="center" indent="1"/>
      <protection/>
    </xf>
    <xf numFmtId="0" fontId="24" fillId="0" borderId="0" xfId="62" applyFont="1" applyAlignment="1" applyProtection="1">
      <alignment horizontal="left" vertical="center" indent="1"/>
      <protection/>
    </xf>
    <xf numFmtId="0" fontId="25" fillId="33" borderId="0" xfId="62" applyFont="1" applyFill="1" applyBorder="1" applyAlignment="1" applyProtection="1">
      <alignment horizontal="left" vertical="center" wrapText="1" indent="1"/>
      <protection/>
    </xf>
    <xf numFmtId="0" fontId="25" fillId="0" borderId="11" xfId="62" applyFont="1" applyBorder="1" applyAlignment="1" applyProtection="1">
      <alignment horizontal="right" vertical="center" wrapText="1" indent="1"/>
      <protection/>
    </xf>
    <xf numFmtId="0" fontId="25" fillId="0" borderId="11" xfId="62" applyFont="1" applyBorder="1" applyAlignment="1" applyProtection="1">
      <alignment horizontal="right" vertical="center" indent="1"/>
      <protection/>
    </xf>
    <xf numFmtId="0" fontId="24" fillId="39" borderId="11" xfId="62" applyFont="1" applyFill="1" applyBorder="1" applyAlignment="1" applyProtection="1">
      <alignment horizontal="center" vertical="center" wrapText="1"/>
      <protection/>
    </xf>
    <xf numFmtId="0" fontId="24" fillId="39" borderId="11" xfId="64" applyFont="1" applyFill="1" applyBorder="1" applyAlignment="1" applyProtection="1">
      <alignment horizontal="center" vertical="center"/>
      <protection/>
    </xf>
    <xf numFmtId="0" fontId="24" fillId="0" borderId="26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14" xfId="93" applyFont="1" applyFill="1" applyBorder="1" applyAlignment="1" applyProtection="1">
      <alignment horizontal="left" vertical="center" indent="1"/>
      <protection/>
    </xf>
    <xf numFmtId="0" fontId="24" fillId="0" borderId="15" xfId="93" applyFont="1" applyFill="1" applyBorder="1" applyAlignment="1" applyProtection="1">
      <alignment horizontal="left" vertical="center" indent="1"/>
      <protection/>
    </xf>
    <xf numFmtId="0" fontId="25" fillId="12" borderId="11" xfId="62" applyFont="1" applyFill="1" applyBorder="1" applyAlignment="1" applyProtection="1">
      <alignment horizontal="center" vertical="center"/>
      <protection/>
    </xf>
    <xf numFmtId="0" fontId="3" fillId="0" borderId="26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5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6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4" fillId="0" borderId="26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83" fillId="0" borderId="0" xfId="50" applyFont="1" applyAlignment="1" applyProtection="1">
      <alignment horizontal="left" vertical="center"/>
      <protection/>
    </xf>
    <xf numFmtId="0" fontId="4" fillId="0" borderId="26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14" fillId="0" borderId="0" xfId="91" applyNumberFormat="1" applyFont="1" applyFill="1" applyBorder="1" applyAlignment="1" applyProtection="1">
      <alignment horizontal="left" vertical="center" indent="9"/>
      <protection/>
    </xf>
    <xf numFmtId="0" fontId="85" fillId="0" borderId="0" xfId="91" applyNumberFormat="1" applyFont="1" applyFill="1" applyBorder="1" applyAlignment="1" applyProtection="1">
      <alignment horizontal="left" vertical="center" indent="9"/>
      <protection/>
    </xf>
    <xf numFmtId="0" fontId="96" fillId="0" borderId="0" xfId="91" applyNumberFormat="1" applyFont="1" applyFill="1" applyBorder="1" applyAlignment="1" applyProtection="1">
      <alignment horizontal="left" vertical="center" indent="9"/>
      <protection/>
    </xf>
    <xf numFmtId="0" fontId="97" fillId="0" borderId="0" xfId="91" applyNumberFormat="1" applyFont="1" applyFill="1" applyBorder="1" applyAlignment="1" applyProtection="1">
      <alignment horizontal="left" vertical="center" indent="9"/>
      <protection/>
    </xf>
    <xf numFmtId="0" fontId="98" fillId="0" borderId="0" xfId="91" applyNumberFormat="1" applyFont="1" applyFill="1" applyBorder="1" applyAlignment="1" applyProtection="1">
      <alignment horizontal="left" vertical="center" indent="9"/>
      <protection/>
    </xf>
    <xf numFmtId="0" fontId="99" fillId="0" borderId="0" xfId="91" applyNumberFormat="1" applyFont="1" applyFill="1" applyBorder="1" applyAlignment="1" applyProtection="1">
      <alignment horizontal="left" vertical="center" indent="9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5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18</xdr:row>
      <xdr:rowOff>47625</xdr:rowOff>
    </xdr:from>
    <xdr:to>
      <xdr:col>1</xdr:col>
      <xdr:colOff>990600</xdr:colOff>
      <xdr:row>18</xdr:row>
      <xdr:rowOff>266700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152525" y="6419850"/>
          <a:ext cx="209550" cy="219075"/>
        </a:xfrm>
        <a:prstGeom prst="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19</xdr:row>
      <xdr:rowOff>47625</xdr:rowOff>
    </xdr:from>
    <xdr:to>
      <xdr:col>1</xdr:col>
      <xdr:colOff>990600</xdr:colOff>
      <xdr:row>19</xdr:row>
      <xdr:rowOff>266700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143000" y="6724650"/>
          <a:ext cx="219075" cy="219075"/>
        </a:xfrm>
        <a:prstGeom prst="rect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20</xdr:row>
      <xdr:rowOff>47625</xdr:rowOff>
    </xdr:from>
    <xdr:to>
      <xdr:col>1</xdr:col>
      <xdr:colOff>990600</xdr:colOff>
      <xdr:row>20</xdr:row>
      <xdr:rowOff>266700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143000" y="7029450"/>
          <a:ext cx="219075" cy="219075"/>
        </a:xfrm>
        <a:prstGeom prst="rect">
          <a:avLst/>
        </a:prstGeom>
        <a:solidFill>
          <a:srgbClr val="FFC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21</xdr:row>
      <xdr:rowOff>47625</xdr:rowOff>
    </xdr:from>
    <xdr:to>
      <xdr:col>1</xdr:col>
      <xdr:colOff>981075</xdr:colOff>
      <xdr:row>21</xdr:row>
      <xdr:rowOff>266700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143000" y="7334250"/>
          <a:ext cx="209550" cy="219075"/>
        </a:xfrm>
        <a:prstGeom prst="rect">
          <a:avLst/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22</xdr:row>
      <xdr:rowOff>47625</xdr:rowOff>
    </xdr:from>
    <xdr:to>
      <xdr:col>1</xdr:col>
      <xdr:colOff>981075</xdr:colOff>
      <xdr:row>22</xdr:row>
      <xdr:rowOff>257175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1143000" y="7639050"/>
          <a:ext cx="209550" cy="209550"/>
        </a:xfrm>
        <a:prstGeom prst="rect">
          <a:avLst/>
        </a:prstGeom>
        <a:solidFill>
          <a:srgbClr val="93CDD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23</xdr:row>
      <xdr:rowOff>47625</xdr:rowOff>
    </xdr:from>
    <xdr:to>
      <xdr:col>1</xdr:col>
      <xdr:colOff>981075</xdr:colOff>
      <xdr:row>23</xdr:row>
      <xdr:rowOff>257175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1143000" y="7943850"/>
          <a:ext cx="209550" cy="209550"/>
        </a:xfrm>
        <a:prstGeom prst="rect">
          <a:avLst/>
        </a:prstGeom>
        <a:solidFill>
          <a:srgbClr val="31859C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35;&#3609;&#3633;&#3585;&#3591;&#3634;&#3609;&#3651;&#3609;&#3626;&#3656;&#3623;&#3609;&#3585;&#3621;&#3634;&#3591;\&#3626;&#3635;&#3609;&#3633;&#3585;&#3591;&#3634;&#3609;&#3617;&#3637;&#3588;&#3604;&#3637;\08.%20&#3626;&#3635;&#3609;&#3633;&#3585;&#3591;&#3634;&#3609;&#3588;&#3604;&#3637;&#3585;&#3636;&#3592;&#3585;&#3634;&#3619;&#3629;&#3633;&#3618;&#3585;&#3634;&#3619;&#3626;&#3641;&#3591;&#3626;&#3640;&#36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19Y"/>
      <sheetName val="2.7"/>
      <sheetName val="3.9"/>
      <sheetName val="3.11"/>
      <sheetName val="4.1"/>
      <sheetName val="5.1(1)"/>
      <sheetName val="3.16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0"/>
  <sheetViews>
    <sheetView tabSelected="1" zoomScaleSheetLayoutView="110" workbookViewId="0" topLeftCell="A1">
      <selection activeCell="A8" sqref="A8:B10"/>
    </sheetView>
  </sheetViews>
  <sheetFormatPr defaultColWidth="9.140625" defaultRowHeight="15"/>
  <cols>
    <col min="1" max="1" width="5.57421875" style="269" customWidth="1"/>
    <col min="2" max="2" width="43.421875" style="249" customWidth="1"/>
    <col min="3" max="3" width="6.421875" style="130" customWidth="1"/>
    <col min="4" max="5" width="6.7109375" style="130" customWidth="1"/>
    <col min="6" max="10" width="5.140625" style="131" customWidth="1"/>
    <col min="11" max="11" width="8.8515625" style="131" customWidth="1"/>
    <col min="12" max="12" width="9.140625" style="256" customWidth="1"/>
    <col min="13" max="13" width="3.7109375" style="256" customWidth="1"/>
    <col min="14" max="14" width="9.57421875" style="256" customWidth="1"/>
    <col min="15" max="16384" width="9.00390625" style="129" customWidth="1"/>
  </cols>
  <sheetData>
    <row r="1" spans="1:14" ht="20.25">
      <c r="A1" s="268"/>
      <c r="B1" s="248"/>
      <c r="C1" s="350" t="s">
        <v>55</v>
      </c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spans="1:14" ht="20.25">
      <c r="A2" s="268"/>
      <c r="B2" s="248"/>
      <c r="C2" s="350" t="s">
        <v>163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ht="15.75" customHeight="1" thickBot="1">
      <c r="N3" s="257"/>
    </row>
    <row r="4" spans="1:14" ht="24" customHeight="1" thickTop="1">
      <c r="A4" s="356" t="s">
        <v>178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8"/>
    </row>
    <row r="5" spans="1:14" ht="24" customHeight="1">
      <c r="A5" s="363" t="s">
        <v>177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5"/>
    </row>
    <row r="6" spans="1:14" ht="24" customHeight="1" thickBot="1">
      <c r="A6" s="359" t="s">
        <v>153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1"/>
    </row>
    <row r="7" spans="1:14" ht="18" customHeight="1" thickTop="1">
      <c r="A7" s="2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</row>
    <row r="8" spans="1:14" s="134" customFormat="1" ht="20.25">
      <c r="A8" s="362" t="s">
        <v>44</v>
      </c>
      <c r="B8" s="362"/>
      <c r="C8" s="371" t="s">
        <v>126</v>
      </c>
      <c r="D8" s="347" t="s">
        <v>43</v>
      </c>
      <c r="E8" s="347" t="s">
        <v>154</v>
      </c>
      <c r="F8" s="117" t="s">
        <v>6</v>
      </c>
      <c r="G8" s="133"/>
      <c r="H8" s="133"/>
      <c r="I8" s="133"/>
      <c r="J8" s="133"/>
      <c r="K8" s="353" t="s">
        <v>2</v>
      </c>
      <c r="L8" s="354"/>
      <c r="M8" s="354"/>
      <c r="N8" s="355"/>
    </row>
    <row r="9" spans="1:14" s="134" customFormat="1" ht="17.25" customHeight="1">
      <c r="A9" s="362"/>
      <c r="B9" s="362"/>
      <c r="C9" s="372"/>
      <c r="D9" s="374"/>
      <c r="E9" s="348"/>
      <c r="F9" s="345">
        <v>1</v>
      </c>
      <c r="G9" s="345">
        <v>2</v>
      </c>
      <c r="H9" s="345">
        <v>3</v>
      </c>
      <c r="I9" s="345">
        <v>4</v>
      </c>
      <c r="J9" s="345">
        <v>5</v>
      </c>
      <c r="K9" s="258" t="s">
        <v>45</v>
      </c>
      <c r="L9" s="259" t="s">
        <v>121</v>
      </c>
      <c r="M9" s="351" t="s">
        <v>161</v>
      </c>
      <c r="N9" s="260" t="s">
        <v>46</v>
      </c>
    </row>
    <row r="10" spans="1:14" s="134" customFormat="1" ht="21.75" customHeight="1">
      <c r="A10" s="362"/>
      <c r="B10" s="362"/>
      <c r="C10" s="373"/>
      <c r="D10" s="375"/>
      <c r="E10" s="349"/>
      <c r="F10" s="346"/>
      <c r="G10" s="346"/>
      <c r="H10" s="346"/>
      <c r="I10" s="346"/>
      <c r="J10" s="346"/>
      <c r="K10" s="261" t="s">
        <v>47</v>
      </c>
      <c r="L10" s="262" t="s">
        <v>48</v>
      </c>
      <c r="M10" s="352"/>
      <c r="N10" s="263" t="s">
        <v>49</v>
      </c>
    </row>
    <row r="11" spans="1:14" s="141" customFormat="1" ht="24.75" customHeight="1">
      <c r="A11" s="376" t="s">
        <v>119</v>
      </c>
      <c r="B11" s="377"/>
      <c r="C11" s="136"/>
      <c r="D11" s="137">
        <f>SUM(D12:D13)</f>
        <v>7</v>
      </c>
      <c r="E11" s="293">
        <f>SUM(E12:E13)</f>
        <v>70</v>
      </c>
      <c r="F11" s="138"/>
      <c r="G11" s="138"/>
      <c r="H11" s="138"/>
      <c r="I11" s="138"/>
      <c r="J11" s="138"/>
      <c r="K11" s="138"/>
      <c r="L11" s="139" t="e">
        <f>SUM(N12:N13)*E16/E11</f>
        <v>#DIV/0!</v>
      </c>
      <c r="M11" s="296" t="e">
        <f>L11</f>
        <v>#DIV/0!</v>
      </c>
      <c r="N11" s="140"/>
    </row>
    <row r="12" spans="1:14" s="142" customFormat="1" ht="63.75" customHeight="1">
      <c r="A12" s="271">
        <v>3.6</v>
      </c>
      <c r="B12" s="251" t="s">
        <v>182</v>
      </c>
      <c r="C12" s="145" t="s">
        <v>51</v>
      </c>
      <c r="D12" s="146">
        <v>4</v>
      </c>
      <c r="E12" s="148">
        <f>D12*100/D16</f>
        <v>40</v>
      </c>
      <c r="F12" s="150">
        <v>1</v>
      </c>
      <c r="G12" s="150">
        <v>2</v>
      </c>
      <c r="H12" s="150">
        <v>3</v>
      </c>
      <c r="I12" s="150">
        <v>4</v>
      </c>
      <c r="J12" s="150">
        <v>5</v>
      </c>
      <c r="K12" s="148" t="e">
        <f>'3.6'!D4</f>
        <v>#DIV/0!</v>
      </c>
      <c r="L12" s="294" t="e">
        <f>'3.6'!D6</f>
        <v>#DIV/0!</v>
      </c>
      <c r="M12" s="296" t="e">
        <f>L12</f>
        <v>#DIV/0!</v>
      </c>
      <c r="N12" s="149" t="e">
        <f>E12*L12/E16</f>
        <v>#DIV/0!</v>
      </c>
    </row>
    <row r="13" spans="1:14" s="155" customFormat="1" ht="42" customHeight="1">
      <c r="A13" s="272">
        <v>3.1</v>
      </c>
      <c r="B13" s="252" t="s">
        <v>124</v>
      </c>
      <c r="C13" s="151" t="s">
        <v>51</v>
      </c>
      <c r="D13" s="152">
        <v>3</v>
      </c>
      <c r="E13" s="153">
        <f>D13*100/D16</f>
        <v>30</v>
      </c>
      <c r="F13" s="147">
        <v>40</v>
      </c>
      <c r="G13" s="147">
        <v>50</v>
      </c>
      <c r="H13" s="147">
        <v>60</v>
      </c>
      <c r="I13" s="147">
        <v>70</v>
      </c>
      <c r="J13" s="147">
        <v>80</v>
      </c>
      <c r="K13" s="153" t="e">
        <f>'3.10'!D4</f>
        <v>#DIV/0!</v>
      </c>
      <c r="L13" s="295" t="e">
        <f>'3.10'!D6</f>
        <v>#DIV/0!</v>
      </c>
      <c r="M13" s="296" t="e">
        <f>L13</f>
        <v>#DIV/0!</v>
      </c>
      <c r="N13" s="154" t="e">
        <f>E13*L13/E16</f>
        <v>#DIV/0!</v>
      </c>
    </row>
    <row r="14" spans="1:14" s="134" customFormat="1" ht="24.75" customHeight="1">
      <c r="A14" s="368" t="s">
        <v>137</v>
      </c>
      <c r="B14" s="369"/>
      <c r="C14" s="156"/>
      <c r="D14" s="137">
        <f>SUM(D15:D15)</f>
        <v>3</v>
      </c>
      <c r="E14" s="293">
        <f>SUM(E15)</f>
        <v>30</v>
      </c>
      <c r="F14" s="138"/>
      <c r="G14" s="138"/>
      <c r="H14" s="138"/>
      <c r="I14" s="138"/>
      <c r="J14" s="138"/>
      <c r="K14" s="157"/>
      <c r="L14" s="139">
        <f>SUM(N15:N15)*E16/E14</f>
        <v>1</v>
      </c>
      <c r="M14" s="296">
        <f>L14</f>
        <v>1</v>
      </c>
      <c r="N14" s="140"/>
    </row>
    <row r="15" spans="1:14" s="144" customFormat="1" ht="69" customHeight="1">
      <c r="A15" s="271">
        <v>4.2</v>
      </c>
      <c r="B15" s="250" t="s">
        <v>181</v>
      </c>
      <c r="C15" s="145" t="s">
        <v>50</v>
      </c>
      <c r="D15" s="146">
        <v>3</v>
      </c>
      <c r="E15" s="148">
        <f>D15*100/D16</f>
        <v>30</v>
      </c>
      <c r="F15" s="158">
        <v>1</v>
      </c>
      <c r="G15" s="158" t="s">
        <v>160</v>
      </c>
      <c r="H15" s="158">
        <v>2</v>
      </c>
      <c r="I15" s="158" t="s">
        <v>160</v>
      </c>
      <c r="J15" s="158">
        <v>3</v>
      </c>
      <c r="K15" s="148">
        <f>'4.2'!D4</f>
        <v>0</v>
      </c>
      <c r="L15" s="294">
        <f>'4.2'!D6</f>
        <v>1</v>
      </c>
      <c r="M15" s="296">
        <f>L15</f>
        <v>1</v>
      </c>
      <c r="N15" s="143">
        <f>E15*L15/E16</f>
        <v>0.3</v>
      </c>
    </row>
    <row r="16" spans="1:14" s="165" customFormat="1" ht="24" customHeight="1">
      <c r="A16" s="273"/>
      <c r="B16" s="253"/>
      <c r="C16" s="159" t="s">
        <v>52</v>
      </c>
      <c r="D16" s="160">
        <f>SUM(D11+D14)</f>
        <v>10</v>
      </c>
      <c r="E16" s="160">
        <f>E14+E11</f>
        <v>100</v>
      </c>
      <c r="F16" s="161"/>
      <c r="G16" s="161"/>
      <c r="H16" s="161"/>
      <c r="I16" s="162"/>
      <c r="J16" s="162"/>
      <c r="K16" s="163"/>
      <c r="L16" s="366" t="s">
        <v>53</v>
      </c>
      <c r="M16" s="367"/>
      <c r="N16" s="164" t="e">
        <f>SUM(N12:N15)</f>
        <v>#DIV/0!</v>
      </c>
    </row>
    <row r="17" spans="1:14" s="165" customFormat="1" ht="24" customHeight="1">
      <c r="A17" s="274"/>
      <c r="B17" s="292" t="s">
        <v>151</v>
      </c>
      <c r="C17" s="276"/>
      <c r="D17" s="276"/>
      <c r="E17" s="276"/>
      <c r="F17" s="277"/>
      <c r="G17" s="277"/>
      <c r="H17" s="277"/>
      <c r="I17" s="278"/>
      <c r="J17" s="278"/>
      <c r="K17" s="279"/>
      <c r="L17" s="280"/>
      <c r="M17" s="283"/>
      <c r="N17" s="166"/>
    </row>
    <row r="18" spans="1:14" s="165" customFormat="1" ht="24" customHeight="1">
      <c r="A18" s="274"/>
      <c r="B18" s="291" t="s">
        <v>128</v>
      </c>
      <c r="C18" s="284"/>
      <c r="D18" s="284"/>
      <c r="E18" s="284"/>
      <c r="F18" s="277"/>
      <c r="G18" s="277"/>
      <c r="H18" s="277"/>
      <c r="I18" s="277"/>
      <c r="J18" s="277"/>
      <c r="K18" s="277"/>
      <c r="L18" s="285"/>
      <c r="M18" s="286"/>
      <c r="N18" s="166"/>
    </row>
    <row r="19" spans="1:14" s="165" customFormat="1" ht="24" customHeight="1">
      <c r="A19" s="274"/>
      <c r="B19" s="464" t="s">
        <v>179</v>
      </c>
      <c r="C19" s="287" t="s">
        <v>180</v>
      </c>
      <c r="D19" s="288"/>
      <c r="E19" s="288"/>
      <c r="F19" s="289"/>
      <c r="G19" s="282"/>
      <c r="H19" s="277"/>
      <c r="I19" s="277"/>
      <c r="J19" s="277"/>
      <c r="K19" s="277"/>
      <c r="L19" s="285"/>
      <c r="M19" s="286"/>
      <c r="N19" s="166"/>
    </row>
    <row r="20" spans="1:14" s="165" customFormat="1" ht="24" customHeight="1">
      <c r="A20" s="274"/>
      <c r="B20" s="465" t="s">
        <v>155</v>
      </c>
      <c r="C20" s="287" t="s">
        <v>130</v>
      </c>
      <c r="D20" s="288"/>
      <c r="E20" s="288"/>
      <c r="F20" s="289"/>
      <c r="G20" s="282"/>
      <c r="H20" s="277"/>
      <c r="I20" s="277"/>
      <c r="J20" s="277"/>
      <c r="K20" s="277"/>
      <c r="L20" s="285"/>
      <c r="M20" s="286"/>
      <c r="N20" s="166"/>
    </row>
    <row r="21" spans="1:14" s="165" customFormat="1" ht="24" customHeight="1">
      <c r="A21" s="274"/>
      <c r="B21" s="466" t="s">
        <v>156</v>
      </c>
      <c r="C21" s="290" t="s">
        <v>131</v>
      </c>
      <c r="D21" s="289"/>
      <c r="E21" s="289"/>
      <c r="F21" s="289"/>
      <c r="G21" s="289"/>
      <c r="H21" s="277"/>
      <c r="I21" s="277"/>
      <c r="J21" s="277"/>
      <c r="K21" s="277"/>
      <c r="L21" s="285"/>
      <c r="M21" s="286"/>
      <c r="N21" s="166"/>
    </row>
    <row r="22" spans="1:14" s="141" customFormat="1" ht="24" customHeight="1">
      <c r="A22" s="274"/>
      <c r="B22" s="467" t="s">
        <v>157</v>
      </c>
      <c r="C22" s="281" t="s">
        <v>132</v>
      </c>
      <c r="D22" s="282"/>
      <c r="E22" s="282"/>
      <c r="F22" s="282"/>
      <c r="G22" s="282"/>
      <c r="H22" s="277"/>
      <c r="I22" s="277"/>
      <c r="J22" s="277"/>
      <c r="K22" s="277"/>
      <c r="L22" s="285"/>
      <c r="M22" s="286"/>
      <c r="N22" s="166"/>
    </row>
    <row r="23" spans="1:14" s="141" customFormat="1" ht="24" customHeight="1">
      <c r="A23" s="274"/>
      <c r="B23" s="468" t="s">
        <v>158</v>
      </c>
      <c r="C23" s="281" t="s">
        <v>134</v>
      </c>
      <c r="D23" s="282"/>
      <c r="E23" s="282"/>
      <c r="F23" s="277"/>
      <c r="G23" s="277"/>
      <c r="H23" s="277"/>
      <c r="I23" s="277"/>
      <c r="J23" s="277"/>
      <c r="K23" s="277"/>
      <c r="L23" s="285"/>
      <c r="M23" s="286"/>
      <c r="N23" s="166"/>
    </row>
    <row r="24" spans="1:14" s="141" customFormat="1" ht="24" customHeight="1">
      <c r="A24" s="274"/>
      <c r="B24" s="469" t="s">
        <v>159</v>
      </c>
      <c r="C24" s="281" t="s">
        <v>133</v>
      </c>
      <c r="D24" s="282"/>
      <c r="E24" s="282"/>
      <c r="F24" s="277"/>
      <c r="G24" s="277"/>
      <c r="H24" s="277"/>
      <c r="I24" s="277"/>
      <c r="J24" s="277"/>
      <c r="K24" s="277"/>
      <c r="L24" s="285"/>
      <c r="M24" s="286"/>
      <c r="N24" s="166"/>
    </row>
    <row r="25" spans="1:14" s="135" customFormat="1" ht="20.25">
      <c r="A25" s="275"/>
      <c r="B25" s="254"/>
      <c r="C25" s="168"/>
      <c r="D25" s="168"/>
      <c r="E25" s="168"/>
      <c r="F25" s="167"/>
      <c r="G25" s="167"/>
      <c r="H25" s="167"/>
      <c r="I25" s="167"/>
      <c r="J25" s="167"/>
      <c r="K25" s="167"/>
      <c r="L25" s="264"/>
      <c r="M25" s="265"/>
      <c r="N25" s="264"/>
    </row>
    <row r="26" spans="1:14" s="135" customFormat="1" ht="20.25">
      <c r="A26" s="275"/>
      <c r="B26" s="254"/>
      <c r="C26" s="168"/>
      <c r="D26" s="168"/>
      <c r="E26" s="168"/>
      <c r="F26" s="167"/>
      <c r="G26" s="167"/>
      <c r="H26" s="167"/>
      <c r="I26" s="167"/>
      <c r="J26" s="167"/>
      <c r="K26" s="167"/>
      <c r="L26" s="264"/>
      <c r="M26" s="265"/>
      <c r="N26" s="264"/>
    </row>
    <row r="27" spans="2:14" ht="20.25">
      <c r="B27" s="255"/>
      <c r="C27" s="169"/>
      <c r="D27" s="169"/>
      <c r="E27" s="169"/>
      <c r="F27" s="170"/>
      <c r="G27" s="170"/>
      <c r="H27" s="170"/>
      <c r="I27" s="170"/>
      <c r="J27" s="170"/>
      <c r="K27" s="170"/>
      <c r="L27" s="265"/>
      <c r="M27" s="265"/>
      <c r="N27" s="265"/>
    </row>
    <row r="28" spans="3:14" ht="20.25">
      <c r="C28" s="171"/>
      <c r="D28" s="171"/>
      <c r="E28" s="171"/>
      <c r="F28" s="172"/>
      <c r="G28" s="172"/>
      <c r="H28" s="172"/>
      <c r="I28" s="172"/>
      <c r="J28" s="172"/>
      <c r="K28" s="172"/>
      <c r="L28" s="266"/>
      <c r="M28" s="266"/>
      <c r="N28" s="266"/>
    </row>
    <row r="29" spans="3:14" ht="20.25">
      <c r="C29" s="171"/>
      <c r="D29" s="171"/>
      <c r="E29" s="171"/>
      <c r="F29" s="172"/>
      <c r="G29" s="172"/>
      <c r="H29" s="172"/>
      <c r="I29" s="172"/>
      <c r="J29" s="172"/>
      <c r="K29" s="172"/>
      <c r="L29" s="266"/>
      <c r="M29" s="266"/>
      <c r="N29" s="266"/>
    </row>
    <row r="30" spans="3:14" ht="20.25">
      <c r="C30" s="171"/>
      <c r="D30" s="171"/>
      <c r="E30" s="171"/>
      <c r="F30" s="172"/>
      <c r="G30" s="172"/>
      <c r="H30" s="172"/>
      <c r="I30" s="172"/>
      <c r="J30" s="172"/>
      <c r="K30" s="172"/>
      <c r="L30" s="266"/>
      <c r="M30" s="266"/>
      <c r="N30" s="266"/>
    </row>
    <row r="31" spans="3:14" ht="20.25">
      <c r="C31" s="171"/>
      <c r="D31" s="171"/>
      <c r="E31" s="171"/>
      <c r="F31" s="172"/>
      <c r="G31" s="172"/>
      <c r="H31" s="172"/>
      <c r="I31" s="172"/>
      <c r="J31" s="172"/>
      <c r="K31" s="172"/>
      <c r="L31" s="266"/>
      <c r="M31" s="266"/>
      <c r="N31" s="266"/>
    </row>
    <row r="32" spans="3:14" ht="20.25">
      <c r="C32" s="171"/>
      <c r="D32" s="171"/>
      <c r="E32" s="171"/>
      <c r="F32" s="172"/>
      <c r="G32" s="172"/>
      <c r="H32" s="172"/>
      <c r="I32" s="172"/>
      <c r="J32" s="172"/>
      <c r="K32" s="172"/>
      <c r="L32" s="266"/>
      <c r="M32" s="266"/>
      <c r="N32" s="266"/>
    </row>
    <row r="33" spans="3:14" ht="20.25">
      <c r="C33" s="171"/>
      <c r="D33" s="171"/>
      <c r="E33" s="171"/>
      <c r="F33" s="172"/>
      <c r="G33" s="172"/>
      <c r="H33" s="172"/>
      <c r="I33" s="172"/>
      <c r="J33" s="172"/>
      <c r="K33" s="172"/>
      <c r="L33" s="266"/>
      <c r="M33" s="266"/>
      <c r="N33" s="266"/>
    </row>
    <row r="34" spans="3:14" ht="20.25">
      <c r="C34" s="171"/>
      <c r="D34" s="171"/>
      <c r="E34" s="171"/>
      <c r="F34" s="172"/>
      <c r="G34" s="172"/>
      <c r="H34" s="172"/>
      <c r="I34" s="172"/>
      <c r="J34" s="172"/>
      <c r="K34" s="172"/>
      <c r="L34" s="266"/>
      <c r="M34" s="266"/>
      <c r="N34" s="266"/>
    </row>
    <row r="35" spans="3:14" ht="20.25">
      <c r="C35" s="171"/>
      <c r="D35" s="171"/>
      <c r="E35" s="171"/>
      <c r="F35" s="172"/>
      <c r="G35" s="172"/>
      <c r="H35" s="172"/>
      <c r="I35" s="172"/>
      <c r="J35" s="172"/>
      <c r="K35" s="172"/>
      <c r="L35" s="266"/>
      <c r="M35" s="266"/>
      <c r="N35" s="266"/>
    </row>
    <row r="36" spans="1:218" s="132" customFormat="1" ht="20.25">
      <c r="A36" s="269"/>
      <c r="B36" s="249"/>
      <c r="C36" s="171"/>
      <c r="D36" s="171"/>
      <c r="E36" s="171"/>
      <c r="F36" s="172"/>
      <c r="G36" s="172"/>
      <c r="H36" s="172"/>
      <c r="I36" s="172"/>
      <c r="J36" s="172"/>
      <c r="K36" s="267"/>
      <c r="L36" s="266"/>
      <c r="M36" s="266"/>
      <c r="N36" s="266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129"/>
      <c r="GE36" s="129"/>
      <c r="GF36" s="129"/>
      <c r="GG36" s="129"/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</row>
    <row r="37" spans="1:218" s="132" customFormat="1" ht="20.25">
      <c r="A37" s="269"/>
      <c r="B37" s="249"/>
      <c r="C37" s="171"/>
      <c r="D37" s="171"/>
      <c r="E37" s="171"/>
      <c r="F37" s="172"/>
      <c r="G37" s="172"/>
      <c r="H37" s="172"/>
      <c r="I37" s="172"/>
      <c r="J37" s="172"/>
      <c r="K37" s="267"/>
      <c r="L37" s="266"/>
      <c r="M37" s="266"/>
      <c r="N37" s="266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</row>
    <row r="38" spans="3:14" ht="20.25">
      <c r="C38" s="171"/>
      <c r="D38" s="171"/>
      <c r="E38" s="171"/>
      <c r="F38" s="172"/>
      <c r="G38" s="172"/>
      <c r="H38" s="172"/>
      <c r="I38" s="172"/>
      <c r="J38" s="172"/>
      <c r="K38" s="172"/>
      <c r="L38" s="266"/>
      <c r="M38" s="266"/>
      <c r="N38" s="266"/>
    </row>
    <row r="39" spans="3:14" ht="20.25">
      <c r="C39" s="171"/>
      <c r="D39" s="171"/>
      <c r="E39" s="171"/>
      <c r="F39" s="172"/>
      <c r="G39" s="172"/>
      <c r="H39" s="172"/>
      <c r="I39" s="172"/>
      <c r="J39" s="172"/>
      <c r="K39" s="172"/>
      <c r="L39" s="266"/>
      <c r="M39" s="266"/>
      <c r="N39" s="266"/>
    </row>
    <row r="40" spans="3:14" ht="20.25">
      <c r="C40" s="171"/>
      <c r="D40" s="171"/>
      <c r="E40" s="171"/>
      <c r="F40" s="172"/>
      <c r="G40" s="172"/>
      <c r="H40" s="172"/>
      <c r="I40" s="172"/>
      <c r="J40" s="172"/>
      <c r="K40" s="172"/>
      <c r="L40" s="266"/>
      <c r="M40" s="266"/>
      <c r="N40" s="266"/>
    </row>
    <row r="41" spans="3:14" ht="20.25">
      <c r="C41" s="171"/>
      <c r="D41" s="171"/>
      <c r="E41" s="171"/>
      <c r="F41" s="172"/>
      <c r="G41" s="172"/>
      <c r="H41" s="172"/>
      <c r="I41" s="172"/>
      <c r="J41" s="172"/>
      <c r="K41" s="172"/>
      <c r="L41" s="266"/>
      <c r="M41" s="266"/>
      <c r="N41" s="266"/>
    </row>
    <row r="42" spans="3:14" ht="20.25">
      <c r="C42" s="171"/>
      <c r="D42" s="171"/>
      <c r="E42" s="171"/>
      <c r="F42" s="172"/>
      <c r="G42" s="172"/>
      <c r="H42" s="172"/>
      <c r="I42" s="172"/>
      <c r="J42" s="172"/>
      <c r="K42" s="172"/>
      <c r="L42" s="266"/>
      <c r="M42" s="266"/>
      <c r="N42" s="266"/>
    </row>
    <row r="43" spans="3:14" ht="20.25">
      <c r="C43" s="171"/>
      <c r="D43" s="171"/>
      <c r="E43" s="171"/>
      <c r="F43" s="172"/>
      <c r="G43" s="172"/>
      <c r="H43" s="172"/>
      <c r="I43" s="172"/>
      <c r="J43" s="172"/>
      <c r="K43" s="172"/>
      <c r="L43" s="266"/>
      <c r="M43" s="266"/>
      <c r="N43" s="266"/>
    </row>
    <row r="44" spans="3:14" ht="20.25">
      <c r="C44" s="171"/>
      <c r="D44" s="171"/>
      <c r="E44" s="171"/>
      <c r="F44" s="172"/>
      <c r="G44" s="172"/>
      <c r="H44" s="172"/>
      <c r="I44" s="172"/>
      <c r="J44" s="172"/>
      <c r="K44" s="172"/>
      <c r="L44" s="266"/>
      <c r="M44" s="266"/>
      <c r="N44" s="266"/>
    </row>
    <row r="45" spans="3:14" ht="20.25">
      <c r="C45" s="171"/>
      <c r="D45" s="171"/>
      <c r="E45" s="171"/>
      <c r="F45" s="172"/>
      <c r="G45" s="172"/>
      <c r="H45" s="172"/>
      <c r="I45" s="172"/>
      <c r="J45" s="172"/>
      <c r="K45" s="172"/>
      <c r="L45" s="266"/>
      <c r="M45" s="266"/>
      <c r="N45" s="266"/>
    </row>
    <row r="46" spans="3:14" ht="20.25">
      <c r="C46" s="171"/>
      <c r="D46" s="171"/>
      <c r="E46" s="171"/>
      <c r="F46" s="172"/>
      <c r="G46" s="172"/>
      <c r="H46" s="172"/>
      <c r="I46" s="172"/>
      <c r="J46" s="172"/>
      <c r="K46" s="172"/>
      <c r="L46" s="266"/>
      <c r="M46" s="266"/>
      <c r="N46" s="266"/>
    </row>
    <row r="47" spans="3:14" ht="20.25">
      <c r="C47" s="171"/>
      <c r="D47" s="171"/>
      <c r="E47" s="171"/>
      <c r="F47" s="172"/>
      <c r="G47" s="172"/>
      <c r="H47" s="172"/>
      <c r="I47" s="172"/>
      <c r="J47" s="172"/>
      <c r="K47" s="172"/>
      <c r="L47" s="266"/>
      <c r="M47" s="266"/>
      <c r="N47" s="266"/>
    </row>
    <row r="48" spans="3:14" ht="20.25">
      <c r="C48" s="171"/>
      <c r="D48" s="171"/>
      <c r="E48" s="171"/>
      <c r="F48" s="172"/>
      <c r="G48" s="172"/>
      <c r="H48" s="172"/>
      <c r="I48" s="172"/>
      <c r="J48" s="172"/>
      <c r="K48" s="172"/>
      <c r="L48" s="266"/>
      <c r="M48" s="266"/>
      <c r="N48" s="266"/>
    </row>
    <row r="49" spans="3:14" ht="20.25">
      <c r="C49" s="171"/>
      <c r="D49" s="171"/>
      <c r="E49" s="171"/>
      <c r="F49" s="172"/>
      <c r="G49" s="172"/>
      <c r="H49" s="172"/>
      <c r="I49" s="172"/>
      <c r="J49" s="172"/>
      <c r="K49" s="172"/>
      <c r="L49" s="266"/>
      <c r="M49" s="266"/>
      <c r="N49" s="266"/>
    </row>
    <row r="50" spans="3:14" ht="20.25">
      <c r="C50" s="171"/>
      <c r="D50" s="171"/>
      <c r="E50" s="171"/>
      <c r="F50" s="172"/>
      <c r="G50" s="172"/>
      <c r="H50" s="172"/>
      <c r="I50" s="172"/>
      <c r="J50" s="172"/>
      <c r="K50" s="172"/>
      <c r="L50" s="266"/>
      <c r="M50" s="266"/>
      <c r="N50" s="266"/>
    </row>
    <row r="51" spans="3:14" ht="20.25">
      <c r="C51" s="171"/>
      <c r="D51" s="171"/>
      <c r="E51" s="171"/>
      <c r="F51" s="172"/>
      <c r="G51" s="172"/>
      <c r="H51" s="172"/>
      <c r="I51" s="172"/>
      <c r="J51" s="172"/>
      <c r="K51" s="172"/>
      <c r="L51" s="266"/>
      <c r="M51" s="266"/>
      <c r="N51" s="266"/>
    </row>
    <row r="52" spans="3:14" ht="20.25">
      <c r="C52" s="171"/>
      <c r="D52" s="171"/>
      <c r="E52" s="171"/>
      <c r="F52" s="172"/>
      <c r="G52" s="172"/>
      <c r="H52" s="172"/>
      <c r="I52" s="172"/>
      <c r="J52" s="172"/>
      <c r="K52" s="172"/>
      <c r="L52" s="266"/>
      <c r="M52" s="266"/>
      <c r="N52" s="266"/>
    </row>
    <row r="53" spans="3:14" ht="20.25">
      <c r="C53" s="171"/>
      <c r="D53" s="171"/>
      <c r="E53" s="171"/>
      <c r="F53" s="172"/>
      <c r="G53" s="172"/>
      <c r="H53" s="172"/>
      <c r="I53" s="172"/>
      <c r="J53" s="172"/>
      <c r="K53" s="172"/>
      <c r="L53" s="266"/>
      <c r="M53" s="266"/>
      <c r="N53" s="266"/>
    </row>
    <row r="54" spans="3:14" ht="20.25">
      <c r="C54" s="171"/>
      <c r="D54" s="171"/>
      <c r="E54" s="171"/>
      <c r="F54" s="172"/>
      <c r="G54" s="172"/>
      <c r="H54" s="172"/>
      <c r="I54" s="172"/>
      <c r="J54" s="172"/>
      <c r="K54" s="172"/>
      <c r="L54" s="266"/>
      <c r="M54" s="266"/>
      <c r="N54" s="266"/>
    </row>
    <row r="55" spans="3:14" ht="20.25">
      <c r="C55" s="171"/>
      <c r="D55" s="171"/>
      <c r="E55" s="171"/>
      <c r="F55" s="172"/>
      <c r="G55" s="172"/>
      <c r="H55" s="172"/>
      <c r="I55" s="172"/>
      <c r="J55" s="172"/>
      <c r="K55" s="172"/>
      <c r="L55" s="266"/>
      <c r="M55" s="266"/>
      <c r="N55" s="266"/>
    </row>
    <row r="56" spans="3:14" ht="20.25">
      <c r="C56" s="171"/>
      <c r="D56" s="171"/>
      <c r="E56" s="171"/>
      <c r="F56" s="172"/>
      <c r="G56" s="172"/>
      <c r="H56" s="172"/>
      <c r="I56" s="172"/>
      <c r="J56" s="172"/>
      <c r="K56" s="172"/>
      <c r="L56" s="266"/>
      <c r="M56" s="266"/>
      <c r="N56" s="266"/>
    </row>
    <row r="57" spans="3:14" ht="20.25">
      <c r="C57" s="171"/>
      <c r="D57" s="171"/>
      <c r="E57" s="171"/>
      <c r="F57" s="172"/>
      <c r="G57" s="172"/>
      <c r="H57" s="172"/>
      <c r="I57" s="172"/>
      <c r="J57" s="172"/>
      <c r="K57" s="172"/>
      <c r="L57" s="266"/>
      <c r="M57" s="266"/>
      <c r="N57" s="266"/>
    </row>
    <row r="58" spans="3:14" ht="20.25">
      <c r="C58" s="171"/>
      <c r="D58" s="171"/>
      <c r="E58" s="171"/>
      <c r="F58" s="172"/>
      <c r="G58" s="172"/>
      <c r="H58" s="172"/>
      <c r="I58" s="172"/>
      <c r="J58" s="172"/>
      <c r="K58" s="172"/>
      <c r="L58" s="266"/>
      <c r="M58" s="266"/>
      <c r="N58" s="266"/>
    </row>
    <row r="59" spans="3:14" ht="20.25">
      <c r="C59" s="171"/>
      <c r="D59" s="171"/>
      <c r="E59" s="171"/>
      <c r="F59" s="172"/>
      <c r="G59" s="172"/>
      <c r="H59" s="172"/>
      <c r="I59" s="172"/>
      <c r="J59" s="172"/>
      <c r="K59" s="172"/>
      <c r="L59" s="266"/>
      <c r="M59" s="266"/>
      <c r="N59" s="266"/>
    </row>
    <row r="60" spans="3:14" ht="20.25">
      <c r="C60" s="171"/>
      <c r="D60" s="171"/>
      <c r="E60" s="171"/>
      <c r="F60" s="172"/>
      <c r="G60" s="172"/>
      <c r="H60" s="172"/>
      <c r="I60" s="172"/>
      <c r="J60" s="172"/>
      <c r="K60" s="172"/>
      <c r="L60" s="266"/>
      <c r="M60" s="266"/>
      <c r="N60" s="266"/>
    </row>
    <row r="61" spans="3:14" ht="20.25">
      <c r="C61" s="171"/>
      <c r="D61" s="171"/>
      <c r="E61" s="171"/>
      <c r="F61" s="172"/>
      <c r="G61" s="172"/>
      <c r="H61" s="172"/>
      <c r="I61" s="172"/>
      <c r="J61" s="172"/>
      <c r="K61" s="172"/>
      <c r="L61" s="266"/>
      <c r="M61" s="266"/>
      <c r="N61" s="266"/>
    </row>
    <row r="62" spans="3:14" ht="20.25">
      <c r="C62" s="171"/>
      <c r="D62" s="171"/>
      <c r="E62" s="171"/>
      <c r="F62" s="172"/>
      <c r="G62" s="172"/>
      <c r="H62" s="172"/>
      <c r="I62" s="172"/>
      <c r="J62" s="172"/>
      <c r="K62" s="172"/>
      <c r="L62" s="266"/>
      <c r="M62" s="266"/>
      <c r="N62" s="266"/>
    </row>
    <row r="63" spans="3:14" ht="20.25">
      <c r="C63" s="171"/>
      <c r="D63" s="171"/>
      <c r="E63" s="171"/>
      <c r="F63" s="172"/>
      <c r="G63" s="172"/>
      <c r="H63" s="172"/>
      <c r="I63" s="172"/>
      <c r="J63" s="172"/>
      <c r="K63" s="172"/>
      <c r="L63" s="266"/>
      <c r="M63" s="266"/>
      <c r="N63" s="266"/>
    </row>
    <row r="64" spans="3:14" ht="20.25">
      <c r="C64" s="171"/>
      <c r="D64" s="171"/>
      <c r="E64" s="171"/>
      <c r="F64" s="172"/>
      <c r="G64" s="172"/>
      <c r="H64" s="172"/>
      <c r="I64" s="172"/>
      <c r="J64" s="172"/>
      <c r="K64" s="172"/>
      <c r="L64" s="266"/>
      <c r="M64" s="266"/>
      <c r="N64" s="266"/>
    </row>
    <row r="65" spans="3:14" ht="20.25">
      <c r="C65" s="171"/>
      <c r="D65" s="171"/>
      <c r="E65" s="171"/>
      <c r="F65" s="172"/>
      <c r="G65" s="172"/>
      <c r="H65" s="172"/>
      <c r="I65" s="172"/>
      <c r="J65" s="172"/>
      <c r="K65" s="172"/>
      <c r="L65" s="266"/>
      <c r="M65" s="266"/>
      <c r="N65" s="266"/>
    </row>
    <row r="66" spans="3:14" ht="20.25">
      <c r="C66" s="171"/>
      <c r="D66" s="171"/>
      <c r="E66" s="171"/>
      <c r="F66" s="172"/>
      <c r="G66" s="172"/>
      <c r="H66" s="172"/>
      <c r="I66" s="172"/>
      <c r="J66" s="172"/>
      <c r="K66" s="172"/>
      <c r="L66" s="266"/>
      <c r="M66" s="266"/>
      <c r="N66" s="266"/>
    </row>
    <row r="67" spans="3:14" ht="20.25">
      <c r="C67" s="171"/>
      <c r="D67" s="171"/>
      <c r="E67" s="171"/>
      <c r="F67" s="172"/>
      <c r="G67" s="172"/>
      <c r="H67" s="172"/>
      <c r="I67" s="172"/>
      <c r="J67" s="172"/>
      <c r="K67" s="172"/>
      <c r="L67" s="266"/>
      <c r="M67" s="266"/>
      <c r="N67" s="266"/>
    </row>
    <row r="68" spans="3:14" ht="20.25">
      <c r="C68" s="171"/>
      <c r="D68" s="171"/>
      <c r="E68" s="171"/>
      <c r="F68" s="172"/>
      <c r="G68" s="172"/>
      <c r="H68" s="172"/>
      <c r="I68" s="172"/>
      <c r="J68" s="172"/>
      <c r="K68" s="172"/>
      <c r="L68" s="266"/>
      <c r="M68" s="266"/>
      <c r="N68" s="266"/>
    </row>
    <row r="69" spans="3:14" ht="20.25">
      <c r="C69" s="171"/>
      <c r="D69" s="171"/>
      <c r="E69" s="171"/>
      <c r="F69" s="172"/>
      <c r="G69" s="172"/>
      <c r="H69" s="172"/>
      <c r="I69" s="172"/>
      <c r="J69" s="172"/>
      <c r="K69" s="172"/>
      <c r="L69" s="266"/>
      <c r="M69" s="266"/>
      <c r="N69" s="266"/>
    </row>
    <row r="70" spans="3:14" ht="20.25">
      <c r="C70" s="171"/>
      <c r="D70" s="171"/>
      <c r="E70" s="171"/>
      <c r="F70" s="172"/>
      <c r="G70" s="172"/>
      <c r="H70" s="172"/>
      <c r="I70" s="172"/>
      <c r="J70" s="172"/>
      <c r="K70" s="172"/>
      <c r="L70" s="266"/>
      <c r="M70" s="266"/>
      <c r="N70" s="266"/>
    </row>
    <row r="71" spans="3:14" ht="20.25">
      <c r="C71" s="171"/>
      <c r="D71" s="171"/>
      <c r="E71" s="171"/>
      <c r="F71" s="172"/>
      <c r="G71" s="172"/>
      <c r="H71" s="172"/>
      <c r="I71" s="172"/>
      <c r="J71" s="172"/>
      <c r="K71" s="172"/>
      <c r="L71" s="266"/>
      <c r="M71" s="266"/>
      <c r="N71" s="266"/>
    </row>
    <row r="72" spans="3:14" ht="20.25">
      <c r="C72" s="171"/>
      <c r="D72" s="171"/>
      <c r="E72" s="171"/>
      <c r="F72" s="172"/>
      <c r="G72" s="172"/>
      <c r="H72" s="172"/>
      <c r="I72" s="172"/>
      <c r="J72" s="172"/>
      <c r="K72" s="172"/>
      <c r="L72" s="266"/>
      <c r="M72" s="266"/>
      <c r="N72" s="266"/>
    </row>
    <row r="73" spans="3:14" ht="20.25">
      <c r="C73" s="171"/>
      <c r="D73" s="171"/>
      <c r="E73" s="171"/>
      <c r="F73" s="172"/>
      <c r="G73" s="172"/>
      <c r="H73" s="172"/>
      <c r="I73" s="172"/>
      <c r="J73" s="172"/>
      <c r="K73" s="172"/>
      <c r="L73" s="266"/>
      <c r="M73" s="266"/>
      <c r="N73" s="266"/>
    </row>
    <row r="74" spans="3:14" ht="20.25">
      <c r="C74" s="171"/>
      <c r="D74" s="171"/>
      <c r="E74" s="171"/>
      <c r="F74" s="172"/>
      <c r="G74" s="172"/>
      <c r="H74" s="172"/>
      <c r="I74" s="172"/>
      <c r="J74" s="172"/>
      <c r="K74" s="172"/>
      <c r="L74" s="266"/>
      <c r="M74" s="266"/>
      <c r="N74" s="266"/>
    </row>
    <row r="75" spans="3:14" ht="20.25">
      <c r="C75" s="171"/>
      <c r="D75" s="171"/>
      <c r="E75" s="171"/>
      <c r="F75" s="172"/>
      <c r="G75" s="172"/>
      <c r="H75" s="172"/>
      <c r="I75" s="172"/>
      <c r="J75" s="172"/>
      <c r="K75" s="172"/>
      <c r="L75" s="266"/>
      <c r="M75" s="266"/>
      <c r="N75" s="266"/>
    </row>
    <row r="76" spans="3:14" ht="20.25">
      <c r="C76" s="171"/>
      <c r="D76" s="171"/>
      <c r="E76" s="171"/>
      <c r="F76" s="172"/>
      <c r="G76" s="172"/>
      <c r="H76" s="172"/>
      <c r="I76" s="172"/>
      <c r="J76" s="172"/>
      <c r="K76" s="172"/>
      <c r="L76" s="266"/>
      <c r="M76" s="266"/>
      <c r="N76" s="266"/>
    </row>
    <row r="77" spans="3:14" ht="20.25">
      <c r="C77" s="171"/>
      <c r="D77" s="171"/>
      <c r="E77" s="171"/>
      <c r="F77" s="172"/>
      <c r="G77" s="172"/>
      <c r="H77" s="172"/>
      <c r="I77" s="172"/>
      <c r="J77" s="172"/>
      <c r="K77" s="172"/>
      <c r="L77" s="266"/>
      <c r="M77" s="266"/>
      <c r="N77" s="266"/>
    </row>
    <row r="78" spans="3:14" ht="20.25">
      <c r="C78" s="171"/>
      <c r="D78" s="171"/>
      <c r="E78" s="171"/>
      <c r="F78" s="172"/>
      <c r="G78" s="172"/>
      <c r="H78" s="172"/>
      <c r="I78" s="172"/>
      <c r="J78" s="172"/>
      <c r="K78" s="172"/>
      <c r="L78" s="266"/>
      <c r="M78" s="266"/>
      <c r="N78" s="266"/>
    </row>
    <row r="79" spans="3:14" ht="20.25">
      <c r="C79" s="171"/>
      <c r="D79" s="171"/>
      <c r="E79" s="171"/>
      <c r="F79" s="172"/>
      <c r="G79" s="172"/>
      <c r="H79" s="172"/>
      <c r="I79" s="172"/>
      <c r="J79" s="172"/>
      <c r="K79" s="172"/>
      <c r="L79" s="266"/>
      <c r="M79" s="266"/>
      <c r="N79" s="266"/>
    </row>
    <row r="80" spans="3:14" ht="20.25">
      <c r="C80" s="171"/>
      <c r="D80" s="171"/>
      <c r="E80" s="171"/>
      <c r="F80" s="172"/>
      <c r="G80" s="172"/>
      <c r="H80" s="172"/>
      <c r="I80" s="172"/>
      <c r="J80" s="172"/>
      <c r="K80" s="172"/>
      <c r="L80" s="266"/>
      <c r="M80" s="266"/>
      <c r="N80" s="266"/>
    </row>
    <row r="81" spans="3:14" ht="20.25">
      <c r="C81" s="171"/>
      <c r="D81" s="171"/>
      <c r="E81" s="171"/>
      <c r="F81" s="172"/>
      <c r="G81" s="172"/>
      <c r="H81" s="172"/>
      <c r="I81" s="172"/>
      <c r="J81" s="172"/>
      <c r="K81" s="172"/>
      <c r="L81" s="266"/>
      <c r="M81" s="266"/>
      <c r="N81" s="266"/>
    </row>
    <row r="82" spans="3:14" ht="20.25">
      <c r="C82" s="171"/>
      <c r="D82" s="171"/>
      <c r="E82" s="171"/>
      <c r="F82" s="172"/>
      <c r="G82" s="172"/>
      <c r="H82" s="172"/>
      <c r="I82" s="172"/>
      <c r="J82" s="172"/>
      <c r="K82" s="172"/>
      <c r="L82" s="266"/>
      <c r="M82" s="266"/>
      <c r="N82" s="266"/>
    </row>
    <row r="83" spans="3:14" ht="20.25">
      <c r="C83" s="171"/>
      <c r="D83" s="171"/>
      <c r="E83" s="171"/>
      <c r="F83" s="172"/>
      <c r="G83" s="172"/>
      <c r="H83" s="172"/>
      <c r="I83" s="172"/>
      <c r="J83" s="172"/>
      <c r="K83" s="172"/>
      <c r="L83" s="266"/>
      <c r="M83" s="266"/>
      <c r="N83" s="266"/>
    </row>
    <row r="84" spans="3:14" ht="20.25">
      <c r="C84" s="171"/>
      <c r="D84" s="171"/>
      <c r="E84" s="171"/>
      <c r="F84" s="172"/>
      <c r="G84" s="172"/>
      <c r="H84" s="172"/>
      <c r="I84" s="172"/>
      <c r="J84" s="172"/>
      <c r="K84" s="172"/>
      <c r="L84" s="266"/>
      <c r="M84" s="266"/>
      <c r="N84" s="266"/>
    </row>
    <row r="85" spans="3:14" ht="20.25">
      <c r="C85" s="171"/>
      <c r="D85" s="171"/>
      <c r="E85" s="171"/>
      <c r="F85" s="172"/>
      <c r="G85" s="172"/>
      <c r="H85" s="172"/>
      <c r="I85" s="172"/>
      <c r="J85" s="172"/>
      <c r="K85" s="172"/>
      <c r="L85" s="266"/>
      <c r="M85" s="266"/>
      <c r="N85" s="266"/>
    </row>
    <row r="86" spans="3:14" ht="20.25">
      <c r="C86" s="171"/>
      <c r="D86" s="171"/>
      <c r="E86" s="171"/>
      <c r="F86" s="172"/>
      <c r="G86" s="172"/>
      <c r="H86" s="172"/>
      <c r="I86" s="172"/>
      <c r="J86" s="172"/>
      <c r="K86" s="172"/>
      <c r="L86" s="266"/>
      <c r="M86" s="266"/>
      <c r="N86" s="266"/>
    </row>
    <row r="87" spans="3:14" ht="20.25">
      <c r="C87" s="171"/>
      <c r="D87" s="171"/>
      <c r="E87" s="171"/>
      <c r="F87" s="172"/>
      <c r="G87" s="172"/>
      <c r="H87" s="172"/>
      <c r="I87" s="172"/>
      <c r="J87" s="172"/>
      <c r="K87" s="172"/>
      <c r="L87" s="266"/>
      <c r="M87" s="266"/>
      <c r="N87" s="266"/>
    </row>
    <row r="88" spans="3:14" ht="20.25">
      <c r="C88" s="171"/>
      <c r="D88" s="171"/>
      <c r="E88" s="171"/>
      <c r="F88" s="172"/>
      <c r="G88" s="172"/>
      <c r="H88" s="172"/>
      <c r="I88" s="172"/>
      <c r="J88" s="172"/>
      <c r="K88" s="172"/>
      <c r="L88" s="266"/>
      <c r="M88" s="266"/>
      <c r="N88" s="266"/>
    </row>
    <row r="89" spans="3:14" ht="20.25">
      <c r="C89" s="171"/>
      <c r="D89" s="171"/>
      <c r="E89" s="171"/>
      <c r="F89" s="172"/>
      <c r="G89" s="172"/>
      <c r="H89" s="172"/>
      <c r="I89" s="172"/>
      <c r="J89" s="172"/>
      <c r="K89" s="172"/>
      <c r="L89" s="266"/>
      <c r="M89" s="266"/>
      <c r="N89" s="266"/>
    </row>
    <row r="90" spans="3:14" ht="20.25">
      <c r="C90" s="171"/>
      <c r="D90" s="171"/>
      <c r="E90" s="171"/>
      <c r="F90" s="172"/>
      <c r="G90" s="172"/>
      <c r="H90" s="172"/>
      <c r="I90" s="172"/>
      <c r="J90" s="172"/>
      <c r="K90" s="172"/>
      <c r="L90" s="266"/>
      <c r="M90" s="266"/>
      <c r="N90" s="266"/>
    </row>
    <row r="91" spans="3:14" ht="20.25">
      <c r="C91" s="171"/>
      <c r="D91" s="171"/>
      <c r="E91" s="171"/>
      <c r="F91" s="172"/>
      <c r="G91" s="172"/>
      <c r="H91" s="172"/>
      <c r="I91" s="172"/>
      <c r="J91" s="172"/>
      <c r="K91" s="172"/>
      <c r="L91" s="266"/>
      <c r="M91" s="266"/>
      <c r="N91" s="266"/>
    </row>
    <row r="92" spans="3:14" ht="20.25">
      <c r="C92" s="171"/>
      <c r="D92" s="171"/>
      <c r="E92" s="171"/>
      <c r="F92" s="172"/>
      <c r="G92" s="172"/>
      <c r="H92" s="172"/>
      <c r="I92" s="172"/>
      <c r="J92" s="172"/>
      <c r="K92" s="172"/>
      <c r="L92" s="266"/>
      <c r="M92" s="266"/>
      <c r="N92" s="266"/>
    </row>
    <row r="93" spans="3:14" ht="20.25">
      <c r="C93" s="171"/>
      <c r="D93" s="171"/>
      <c r="E93" s="171"/>
      <c r="F93" s="172"/>
      <c r="G93" s="172"/>
      <c r="H93" s="172"/>
      <c r="I93" s="172"/>
      <c r="J93" s="172"/>
      <c r="K93" s="172"/>
      <c r="L93" s="266"/>
      <c r="M93" s="266"/>
      <c r="N93" s="266"/>
    </row>
    <row r="94" spans="3:14" ht="20.25">
      <c r="C94" s="171"/>
      <c r="D94" s="171"/>
      <c r="E94" s="171"/>
      <c r="F94" s="172"/>
      <c r="G94" s="172"/>
      <c r="H94" s="172"/>
      <c r="I94" s="172"/>
      <c r="J94" s="172"/>
      <c r="K94" s="172"/>
      <c r="L94" s="266"/>
      <c r="M94" s="266"/>
      <c r="N94" s="266"/>
    </row>
    <row r="95" spans="3:14" ht="20.25">
      <c r="C95" s="171"/>
      <c r="D95" s="171"/>
      <c r="E95" s="171"/>
      <c r="F95" s="172"/>
      <c r="G95" s="172"/>
      <c r="H95" s="172"/>
      <c r="I95" s="172"/>
      <c r="J95" s="172"/>
      <c r="K95" s="172"/>
      <c r="L95" s="266"/>
      <c r="M95" s="266"/>
      <c r="N95" s="266"/>
    </row>
    <row r="96" spans="3:14" ht="20.25">
      <c r="C96" s="171"/>
      <c r="D96" s="171"/>
      <c r="E96" s="171"/>
      <c r="F96" s="172"/>
      <c r="G96" s="172"/>
      <c r="H96" s="172"/>
      <c r="I96" s="172"/>
      <c r="J96" s="172"/>
      <c r="K96" s="172"/>
      <c r="L96" s="266"/>
      <c r="M96" s="266"/>
      <c r="N96" s="266"/>
    </row>
    <row r="97" spans="3:14" ht="20.25">
      <c r="C97" s="171"/>
      <c r="D97" s="171"/>
      <c r="E97" s="171"/>
      <c r="F97" s="172"/>
      <c r="G97" s="172"/>
      <c r="H97" s="172"/>
      <c r="I97" s="172"/>
      <c r="J97" s="172"/>
      <c r="K97" s="172"/>
      <c r="L97" s="266"/>
      <c r="M97" s="266"/>
      <c r="N97" s="266"/>
    </row>
    <row r="98" spans="3:14" ht="20.25">
      <c r="C98" s="171"/>
      <c r="D98" s="171"/>
      <c r="E98" s="171"/>
      <c r="F98" s="172"/>
      <c r="G98" s="172"/>
      <c r="H98" s="172"/>
      <c r="I98" s="172"/>
      <c r="J98" s="172"/>
      <c r="K98" s="172"/>
      <c r="L98" s="266"/>
      <c r="M98" s="266"/>
      <c r="N98" s="266"/>
    </row>
    <row r="99" spans="3:14" ht="20.25">
      <c r="C99" s="171"/>
      <c r="D99" s="171"/>
      <c r="E99" s="171"/>
      <c r="F99" s="172"/>
      <c r="G99" s="172"/>
      <c r="H99" s="172"/>
      <c r="I99" s="172"/>
      <c r="J99" s="172"/>
      <c r="K99" s="172"/>
      <c r="L99" s="266"/>
      <c r="M99" s="266"/>
      <c r="N99" s="266"/>
    </row>
    <row r="100" spans="3:14" ht="20.25">
      <c r="C100" s="171"/>
      <c r="D100" s="171"/>
      <c r="E100" s="171"/>
      <c r="F100" s="172"/>
      <c r="G100" s="172"/>
      <c r="H100" s="172"/>
      <c r="I100" s="172"/>
      <c r="J100" s="172"/>
      <c r="K100" s="172"/>
      <c r="L100" s="266"/>
      <c r="M100" s="266"/>
      <c r="N100" s="266"/>
    </row>
  </sheetData>
  <sheetProtection password="DE4A" sheet="1"/>
  <mergeCells count="20">
    <mergeCell ref="A8:B10"/>
    <mergeCell ref="A5:N5"/>
    <mergeCell ref="J9:J10"/>
    <mergeCell ref="L16:M16"/>
    <mergeCell ref="A14:B14"/>
    <mergeCell ref="B7:N7"/>
    <mergeCell ref="C8:C10"/>
    <mergeCell ref="D8:D10"/>
    <mergeCell ref="A11:B11"/>
    <mergeCell ref="G9:G10"/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</mergeCells>
  <conditionalFormatting sqref="M11: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3" operator="between" stopIfTrue="1">
      <formula>2</formula>
      <formula>2.9999</formula>
    </cfRule>
    <cfRule type="cellIs" priority="5" dxfId="4" operator="between" stopIfTrue="1">
      <formula>1</formula>
      <formula>1.9999</formula>
    </cfRule>
  </conditionalFormatting>
  <printOptions/>
  <pageMargins left="0.35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37" t="s">
        <v>102</v>
      </c>
      <c r="E1" s="438"/>
      <c r="F1" s="438"/>
      <c r="G1" s="438"/>
      <c r="H1" s="438"/>
      <c r="I1" s="438"/>
      <c r="J1" s="438"/>
      <c r="K1" s="438"/>
      <c r="L1" s="438"/>
      <c r="M1" s="438"/>
      <c r="N1" s="96"/>
      <c r="O1" s="95"/>
    </row>
    <row r="2" spans="1:4" s="83" customFormat="1" ht="22.5" customHeight="1">
      <c r="A2" s="439" t="s">
        <v>1</v>
      </c>
      <c r="B2" s="440"/>
      <c r="C2" s="87" t="s">
        <v>0</v>
      </c>
      <c r="D2" s="88">
        <v>2</v>
      </c>
    </row>
    <row r="3" spans="1:5" s="83" customFormat="1" ht="22.5" customHeight="1">
      <c r="A3" s="439" t="s">
        <v>2</v>
      </c>
      <c r="B3" s="44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39" t="s">
        <v>3</v>
      </c>
      <c r="B4" s="44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39" t="s">
        <v>4</v>
      </c>
      <c r="B5" s="44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41" t="s">
        <v>6</v>
      </c>
      <c r="E7" s="441"/>
      <c r="F7" s="441"/>
      <c r="G7" s="441"/>
      <c r="H7" s="441"/>
    </row>
    <row r="8" spans="1:10" s="78" customFormat="1" ht="22.5" customHeight="1">
      <c r="A8" s="84"/>
      <c r="C8" s="85"/>
      <c r="D8" s="98" t="s">
        <v>14</v>
      </c>
      <c r="E8" s="98" t="s">
        <v>15</v>
      </c>
      <c r="F8" s="98" t="s">
        <v>16</v>
      </c>
      <c r="G8" s="98" t="s">
        <v>17</v>
      </c>
      <c r="H8" s="98" t="s">
        <v>18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44" t="s">
        <v>115</v>
      </c>
      <c r="E11" s="444"/>
      <c r="F11" s="444"/>
      <c r="G11" s="444"/>
      <c r="H11" s="444"/>
      <c r="I11" s="444"/>
      <c r="J11" s="115"/>
      <c r="K11" s="20" t="s">
        <v>8</v>
      </c>
      <c r="N11" s="86"/>
    </row>
    <row r="12" spans="4:11" s="78" customFormat="1" ht="55.5" customHeight="1">
      <c r="D12" s="444" t="s">
        <v>103</v>
      </c>
      <c r="E12" s="444"/>
      <c r="F12" s="444"/>
      <c r="G12" s="444"/>
      <c r="H12" s="444"/>
      <c r="I12" s="444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114</v>
      </c>
    </row>
    <row r="14" spans="4:11" s="78" customFormat="1" ht="49.5" customHeight="1">
      <c r="D14" s="448" t="s">
        <v>104</v>
      </c>
      <c r="E14" s="448"/>
      <c r="F14" s="448"/>
      <c r="G14" s="448"/>
      <c r="H14" s="448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47" t="s">
        <v>68</v>
      </c>
      <c r="C16" s="447"/>
      <c r="D16" s="447"/>
    </row>
    <row r="17" spans="2:11" s="41" customFormat="1" ht="24" customHeight="1">
      <c r="B17" s="446"/>
      <c r="C17" s="446"/>
      <c r="D17" s="446"/>
      <c r="E17" s="446"/>
      <c r="F17" s="446"/>
      <c r="G17" s="446"/>
      <c r="H17" s="446"/>
      <c r="I17" s="446"/>
      <c r="J17" s="446"/>
      <c r="K17" s="446"/>
    </row>
    <row r="18" spans="2:11" s="41" customFormat="1" ht="24" customHeight="1">
      <c r="B18" s="446"/>
      <c r="C18" s="446"/>
      <c r="D18" s="446"/>
      <c r="E18" s="446"/>
      <c r="F18" s="446"/>
      <c r="G18" s="446"/>
      <c r="H18" s="446"/>
      <c r="I18" s="446"/>
      <c r="J18" s="446"/>
      <c r="K18" s="446"/>
    </row>
    <row r="19" spans="2:11" s="41" customFormat="1" ht="24" customHeight="1">
      <c r="B19" s="446"/>
      <c r="C19" s="446"/>
      <c r="D19" s="446"/>
      <c r="E19" s="446"/>
      <c r="F19" s="446"/>
      <c r="G19" s="446"/>
      <c r="H19" s="446"/>
      <c r="I19" s="446"/>
      <c r="J19" s="446"/>
      <c r="K19" s="446"/>
    </row>
    <row r="20" spans="2:11" s="41" customFormat="1" ht="24" customHeight="1">
      <c r="B20" s="446"/>
      <c r="C20" s="446"/>
      <c r="D20" s="446"/>
      <c r="E20" s="446"/>
      <c r="F20" s="446"/>
      <c r="G20" s="446"/>
      <c r="H20" s="446"/>
      <c r="I20" s="446"/>
      <c r="J20" s="446"/>
      <c r="K20" s="446"/>
    </row>
    <row r="21" spans="2:11" s="41" customFormat="1" ht="24" customHeight="1">
      <c r="B21" s="446"/>
      <c r="C21" s="446"/>
      <c r="D21" s="446"/>
      <c r="E21" s="446"/>
      <c r="F21" s="446"/>
      <c r="G21" s="446"/>
      <c r="H21" s="446"/>
      <c r="I21" s="446"/>
      <c r="J21" s="446"/>
      <c r="K21" s="446"/>
    </row>
    <row r="22" spans="2:11" s="41" customFormat="1" ht="24" customHeight="1">
      <c r="B22" s="446"/>
      <c r="C22" s="446"/>
      <c r="D22" s="446"/>
      <c r="E22" s="446"/>
      <c r="F22" s="446"/>
      <c r="G22" s="446"/>
      <c r="H22" s="446"/>
      <c r="I22" s="446"/>
      <c r="J22" s="446"/>
      <c r="K22" s="446"/>
    </row>
    <row r="23" spans="2:11" s="41" customFormat="1" ht="24" customHeight="1">
      <c r="B23" s="446"/>
      <c r="C23" s="446"/>
      <c r="D23" s="446"/>
      <c r="E23" s="446"/>
      <c r="F23" s="446"/>
      <c r="G23" s="446"/>
      <c r="H23" s="446"/>
      <c r="I23" s="446"/>
      <c r="J23" s="446"/>
      <c r="K23" s="446"/>
    </row>
    <row r="24" spans="2:13" s="41" customFormat="1" ht="24" customHeight="1">
      <c r="B24" s="64" t="s">
        <v>62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23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68"/>
      <c r="M27" s="68"/>
      <c r="N27" s="68"/>
    </row>
    <row r="28" spans="2:14" ht="24" customHeight="1">
      <c r="B28" s="460"/>
      <c r="C28" s="460"/>
      <c r="D28" s="460"/>
      <c r="E28" s="460"/>
      <c r="F28" s="460"/>
      <c r="G28" s="460"/>
      <c r="H28" s="460"/>
      <c r="I28" s="460"/>
      <c r="J28" s="460"/>
      <c r="K28" s="460"/>
      <c r="L28" s="68"/>
      <c r="M28" s="68"/>
      <c r="N28" s="68"/>
    </row>
    <row r="29" spans="2:14" ht="24" customHeight="1">
      <c r="B29" s="460"/>
      <c r="C29" s="460"/>
      <c r="D29" s="460"/>
      <c r="E29" s="460"/>
      <c r="F29" s="460"/>
      <c r="G29" s="460"/>
      <c r="H29" s="460"/>
      <c r="I29" s="460"/>
      <c r="J29" s="460"/>
      <c r="K29" s="460"/>
      <c r="L29" s="68"/>
      <c r="M29" s="68"/>
      <c r="N29" s="68"/>
    </row>
    <row r="30" spans="2:14" ht="24" customHeight="1"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68"/>
      <c r="M30" s="68"/>
      <c r="N30" s="68"/>
    </row>
    <row r="31" spans="2:14" ht="24" customHeight="1"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68"/>
      <c r="M31" s="68"/>
      <c r="N31" s="68"/>
    </row>
    <row r="32" spans="2:14" ht="24" customHeight="1"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68"/>
      <c r="M32" s="68"/>
      <c r="N32" s="68"/>
    </row>
    <row r="33" spans="2:14" ht="24" customHeight="1"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68"/>
      <c r="M33" s="68"/>
      <c r="N33" s="68"/>
    </row>
    <row r="34" spans="2:14" ht="24" customHeight="1">
      <c r="B34" s="380" t="s">
        <v>62</v>
      </c>
      <c r="C34" s="380"/>
      <c r="D34" s="380"/>
      <c r="E34" s="380"/>
      <c r="F34" s="380"/>
      <c r="G34" s="380"/>
      <c r="H34" s="380"/>
      <c r="I34" s="380"/>
      <c r="J34" s="380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35</v>
      </c>
      <c r="B1" s="50">
        <v>8.5</v>
      </c>
      <c r="C1" s="1" t="s">
        <v>0</v>
      </c>
      <c r="D1" s="378" t="s">
        <v>60</v>
      </c>
      <c r="E1" s="378"/>
      <c r="F1" s="378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8" t="s">
        <v>70</v>
      </c>
      <c r="G5" s="459"/>
      <c r="H5" s="459"/>
      <c r="I5" s="459"/>
      <c r="J5" s="459"/>
      <c r="K5" s="45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1" t="s">
        <v>24</v>
      </c>
      <c r="C7" s="381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81">
        <v>1</v>
      </c>
      <c r="C8" s="381"/>
      <c r="D8" s="60" t="s">
        <v>59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1">
        <v>2</v>
      </c>
      <c r="C9" s="381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81">
        <v>3</v>
      </c>
      <c r="C10" s="381"/>
      <c r="D10" s="60" t="s">
        <v>32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1">
        <v>4</v>
      </c>
      <c r="C11" s="381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81">
        <v>5</v>
      </c>
      <c r="C12" s="381"/>
      <c r="D12" s="60" t="s">
        <v>31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68</v>
      </c>
    </row>
    <row r="16" spans="2:8" ht="21.75">
      <c r="B16" s="379"/>
      <c r="C16" s="379"/>
      <c r="D16" s="379"/>
      <c r="E16" s="379"/>
      <c r="F16" s="379"/>
      <c r="G16" s="379"/>
      <c r="H16" s="379"/>
    </row>
    <row r="17" spans="2:8" ht="21.75">
      <c r="B17" s="379"/>
      <c r="C17" s="379"/>
      <c r="D17" s="379"/>
      <c r="E17" s="379"/>
      <c r="F17" s="379"/>
      <c r="G17" s="379"/>
      <c r="H17" s="379"/>
    </row>
    <row r="18" spans="2:8" ht="21.75">
      <c r="B18" s="379"/>
      <c r="C18" s="379"/>
      <c r="D18" s="379"/>
      <c r="E18" s="379"/>
      <c r="F18" s="379"/>
      <c r="G18" s="379"/>
      <c r="H18" s="379"/>
    </row>
    <row r="19" spans="2:8" ht="21.75">
      <c r="B19" s="379"/>
      <c r="C19" s="379"/>
      <c r="D19" s="379"/>
      <c r="E19" s="379"/>
      <c r="F19" s="379"/>
      <c r="G19" s="379"/>
      <c r="H19" s="379"/>
    </row>
    <row r="20" spans="2:8" ht="21.75">
      <c r="B20" s="379"/>
      <c r="C20" s="379"/>
      <c r="D20" s="379"/>
      <c r="E20" s="379"/>
      <c r="F20" s="379"/>
      <c r="G20" s="379"/>
      <c r="H20" s="379"/>
    </row>
    <row r="21" spans="2:8" ht="21.75">
      <c r="B21" s="379"/>
      <c r="C21" s="379"/>
      <c r="D21" s="379"/>
      <c r="E21" s="379"/>
      <c r="F21" s="379"/>
      <c r="G21" s="379"/>
      <c r="H21" s="379"/>
    </row>
    <row r="22" spans="2:13" ht="21.75">
      <c r="B22" s="380" t="s">
        <v>62</v>
      </c>
      <c r="C22" s="380"/>
      <c r="D22" s="380"/>
      <c r="E22" s="380"/>
      <c r="F22" s="380"/>
      <c r="G22" s="380"/>
      <c r="H22" s="380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23</v>
      </c>
      <c r="C24" s="9"/>
      <c r="D24" s="9"/>
      <c r="E24" s="9"/>
      <c r="F24" s="9"/>
      <c r="G24" s="9"/>
      <c r="H24" s="9"/>
      <c r="I24" s="9"/>
    </row>
    <row r="25" spans="2:8" ht="21.75">
      <c r="B25" s="446" t="s">
        <v>113</v>
      </c>
      <c r="C25" s="446"/>
      <c r="D25" s="446"/>
      <c r="E25" s="446"/>
      <c r="F25" s="446"/>
      <c r="G25" s="446"/>
      <c r="H25" s="446"/>
    </row>
    <row r="26" spans="2:8" ht="21.75">
      <c r="B26" s="446"/>
      <c r="C26" s="446"/>
      <c r="D26" s="446"/>
      <c r="E26" s="446"/>
      <c r="F26" s="446"/>
      <c r="G26" s="446"/>
      <c r="H26" s="446"/>
    </row>
    <row r="27" spans="2:8" ht="21.75">
      <c r="B27" s="446"/>
      <c r="C27" s="446"/>
      <c r="D27" s="446"/>
      <c r="E27" s="446"/>
      <c r="F27" s="446"/>
      <c r="G27" s="446"/>
      <c r="H27" s="446"/>
    </row>
    <row r="28" spans="2:8" ht="21.75">
      <c r="B28" s="446"/>
      <c r="C28" s="446"/>
      <c r="D28" s="446"/>
      <c r="E28" s="446"/>
      <c r="F28" s="446"/>
      <c r="G28" s="446"/>
      <c r="H28" s="446"/>
    </row>
    <row r="29" spans="2:8" ht="21.75">
      <c r="B29" s="446"/>
      <c r="C29" s="446"/>
      <c r="D29" s="446"/>
      <c r="E29" s="446"/>
      <c r="F29" s="446"/>
      <c r="G29" s="446"/>
      <c r="H29" s="446"/>
    </row>
    <row r="30" spans="2:8" ht="21.75">
      <c r="B30" s="446"/>
      <c r="C30" s="446"/>
      <c r="D30" s="446"/>
      <c r="E30" s="446"/>
      <c r="F30" s="446"/>
      <c r="G30" s="446"/>
      <c r="H30" s="446"/>
    </row>
    <row r="31" spans="2:8" ht="21.75">
      <c r="B31" s="380" t="s">
        <v>62</v>
      </c>
      <c r="C31" s="380"/>
      <c r="D31" s="380"/>
      <c r="E31" s="380"/>
      <c r="F31" s="380"/>
      <c r="G31" s="380"/>
      <c r="H31" s="380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36</v>
      </c>
      <c r="B1" s="53">
        <v>9.1</v>
      </c>
      <c r="C1" s="85" t="s">
        <v>0</v>
      </c>
      <c r="D1" s="107" t="s">
        <v>33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62" t="s">
        <v>70</v>
      </c>
      <c r="G5" s="463"/>
      <c r="H5" s="463"/>
      <c r="I5" s="463"/>
      <c r="J5" s="463"/>
      <c r="K5" s="463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1" t="s">
        <v>24</v>
      </c>
      <c r="C7" s="381"/>
      <c r="D7" s="35" t="s">
        <v>25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81">
        <v>1</v>
      </c>
      <c r="C8" s="381"/>
      <c r="D8" s="60" t="s">
        <v>75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1">
        <v>2</v>
      </c>
      <c r="C9" s="381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81">
        <v>3</v>
      </c>
      <c r="C10" s="381"/>
      <c r="D10" s="60" t="s">
        <v>76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1">
        <v>4</v>
      </c>
      <c r="C11" s="381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81">
        <v>5</v>
      </c>
      <c r="C12" s="381"/>
      <c r="D12" s="60" t="s">
        <v>77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73</v>
      </c>
      <c r="C14" s="73" t="s">
        <v>0</v>
      </c>
      <c r="D14" s="72" t="s">
        <v>74</v>
      </c>
    </row>
    <row r="16" spans="2:4" ht="24" customHeight="1">
      <c r="B16" s="447" t="s">
        <v>68</v>
      </c>
      <c r="C16" s="447"/>
      <c r="D16" s="447"/>
    </row>
    <row r="17" spans="2:14" ht="24" customHeight="1">
      <c r="B17" s="379"/>
      <c r="C17" s="379"/>
      <c r="D17" s="379"/>
      <c r="E17" s="379"/>
      <c r="F17" s="379"/>
      <c r="G17" s="379"/>
      <c r="H17" s="379"/>
      <c r="I17" s="379"/>
      <c r="J17" s="76"/>
      <c r="K17" s="76"/>
      <c r="L17" s="76"/>
      <c r="M17" s="76"/>
      <c r="N17" s="69"/>
    </row>
    <row r="18" spans="2:14" ht="24" customHeight="1">
      <c r="B18" s="379"/>
      <c r="C18" s="379"/>
      <c r="D18" s="379"/>
      <c r="E18" s="379"/>
      <c r="F18" s="379"/>
      <c r="G18" s="379"/>
      <c r="H18" s="379"/>
      <c r="I18" s="379"/>
      <c r="J18" s="76"/>
      <c r="K18" s="76"/>
      <c r="L18" s="76"/>
      <c r="M18" s="76"/>
      <c r="N18" s="69"/>
    </row>
    <row r="19" spans="2:14" ht="24" customHeight="1">
      <c r="B19" s="379"/>
      <c r="C19" s="379"/>
      <c r="D19" s="379"/>
      <c r="E19" s="379"/>
      <c r="F19" s="379"/>
      <c r="G19" s="379"/>
      <c r="H19" s="379"/>
      <c r="I19" s="379"/>
      <c r="J19" s="76"/>
      <c r="K19" s="76"/>
      <c r="L19" s="76"/>
      <c r="M19" s="76"/>
      <c r="N19" s="69"/>
    </row>
    <row r="20" spans="2:14" ht="24" customHeight="1">
      <c r="B20" s="379"/>
      <c r="C20" s="379"/>
      <c r="D20" s="379"/>
      <c r="E20" s="379"/>
      <c r="F20" s="379"/>
      <c r="G20" s="379"/>
      <c r="H20" s="379"/>
      <c r="I20" s="379"/>
      <c r="J20" s="76"/>
      <c r="K20" s="76"/>
      <c r="L20" s="76"/>
      <c r="M20" s="76"/>
      <c r="N20" s="69"/>
    </row>
    <row r="21" spans="2:14" ht="24" customHeight="1">
      <c r="B21" s="379"/>
      <c r="C21" s="379"/>
      <c r="D21" s="379"/>
      <c r="E21" s="379"/>
      <c r="F21" s="379"/>
      <c r="G21" s="379"/>
      <c r="H21" s="379"/>
      <c r="I21" s="379"/>
      <c r="J21" s="76"/>
      <c r="K21" s="76"/>
      <c r="L21" s="76"/>
      <c r="M21" s="76"/>
      <c r="N21" s="69"/>
    </row>
    <row r="22" spans="2:14" ht="24" customHeight="1">
      <c r="B22" s="379"/>
      <c r="C22" s="379"/>
      <c r="D22" s="379"/>
      <c r="E22" s="379"/>
      <c r="F22" s="379"/>
      <c r="G22" s="379"/>
      <c r="H22" s="379"/>
      <c r="I22" s="379"/>
      <c r="J22" s="76"/>
      <c r="K22" s="76"/>
      <c r="L22" s="76"/>
      <c r="M22" s="76"/>
      <c r="N22" s="69"/>
    </row>
    <row r="23" spans="2:14" ht="24" customHeight="1">
      <c r="B23" s="71" t="s">
        <v>62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47" t="s">
        <v>72</v>
      </c>
      <c r="C25" s="447"/>
      <c r="D25" s="44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60"/>
      <c r="C26" s="460"/>
      <c r="D26" s="460"/>
      <c r="E26" s="460"/>
      <c r="F26" s="460"/>
      <c r="G26" s="460"/>
      <c r="H26" s="460"/>
      <c r="I26" s="460"/>
      <c r="J26" s="75"/>
      <c r="K26" s="75"/>
      <c r="L26" s="75"/>
      <c r="M26" s="75"/>
      <c r="N26" s="75"/>
      <c r="O26" s="75"/>
    </row>
    <row r="27" spans="2:15" s="9" customFormat="1" ht="24" customHeight="1">
      <c r="B27" s="460"/>
      <c r="C27" s="460"/>
      <c r="D27" s="460"/>
      <c r="E27" s="460"/>
      <c r="F27" s="460"/>
      <c r="G27" s="460"/>
      <c r="H27" s="460"/>
      <c r="I27" s="460"/>
      <c r="J27" s="75"/>
      <c r="K27" s="75"/>
      <c r="L27" s="75"/>
      <c r="M27" s="75"/>
      <c r="N27" s="75"/>
      <c r="O27" s="75"/>
    </row>
    <row r="28" spans="2:15" s="9" customFormat="1" ht="24" customHeight="1">
      <c r="B28" s="460"/>
      <c r="C28" s="460"/>
      <c r="D28" s="460"/>
      <c r="E28" s="460"/>
      <c r="F28" s="460"/>
      <c r="G28" s="460"/>
      <c r="H28" s="460"/>
      <c r="I28" s="460"/>
      <c r="J28" s="75"/>
      <c r="K28" s="75"/>
      <c r="L28" s="75"/>
      <c r="M28" s="75"/>
      <c r="N28" s="75"/>
      <c r="O28" s="75"/>
    </row>
    <row r="29" spans="2:15" s="9" customFormat="1" ht="24" customHeight="1">
      <c r="B29" s="460"/>
      <c r="C29" s="460"/>
      <c r="D29" s="460"/>
      <c r="E29" s="460"/>
      <c r="F29" s="460"/>
      <c r="G29" s="460"/>
      <c r="H29" s="460"/>
      <c r="I29" s="460"/>
      <c r="J29" s="75"/>
      <c r="K29" s="75"/>
      <c r="L29" s="75"/>
      <c r="M29" s="75"/>
      <c r="N29" s="75"/>
      <c r="O29" s="75"/>
    </row>
    <row r="30" spans="2:15" s="9" customFormat="1" ht="24" customHeight="1">
      <c r="B30" s="460"/>
      <c r="C30" s="460"/>
      <c r="D30" s="460"/>
      <c r="E30" s="460"/>
      <c r="F30" s="460"/>
      <c r="G30" s="460"/>
      <c r="H30" s="460"/>
      <c r="I30" s="460"/>
      <c r="J30" s="75"/>
      <c r="K30" s="75"/>
      <c r="L30" s="75"/>
      <c r="M30" s="75"/>
      <c r="N30" s="75"/>
      <c r="O30" s="75"/>
    </row>
    <row r="31" spans="2:15" s="9" customFormat="1" ht="24" customHeight="1">
      <c r="B31" s="460"/>
      <c r="C31" s="460"/>
      <c r="D31" s="460"/>
      <c r="E31" s="460"/>
      <c r="F31" s="460"/>
      <c r="G31" s="460"/>
      <c r="H31" s="460"/>
      <c r="I31" s="460"/>
      <c r="J31" s="75"/>
      <c r="K31" s="75"/>
      <c r="L31" s="75"/>
      <c r="M31" s="75"/>
      <c r="N31" s="75"/>
      <c r="O31" s="75"/>
    </row>
    <row r="32" spans="2:15" s="9" customFormat="1" ht="24" customHeight="1">
      <c r="B32" s="461" t="s">
        <v>62</v>
      </c>
      <c r="C32" s="461"/>
      <c r="D32" s="461"/>
      <c r="E32" s="461"/>
      <c r="F32" s="461"/>
      <c r="G32" s="461"/>
      <c r="H32" s="461"/>
      <c r="I32" s="461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78" t="s">
        <v>63</v>
      </c>
      <c r="E1" s="378"/>
      <c r="F1" s="378"/>
      <c r="G1" s="378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70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81" t="s">
        <v>24</v>
      </c>
      <c r="C7" s="381"/>
      <c r="D7" s="45" t="s">
        <v>25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81">
        <v>1</v>
      </c>
      <c r="C8" s="381"/>
      <c r="D8" s="56" t="s">
        <v>40</v>
      </c>
      <c r="E8" s="55"/>
      <c r="F8" s="6" t="s">
        <v>26</v>
      </c>
      <c r="I8" s="11"/>
      <c r="J8" s="11"/>
      <c r="K8" s="11"/>
    </row>
    <row r="9" spans="2:11" s="10" customFormat="1" ht="87">
      <c r="B9" s="381">
        <v>2</v>
      </c>
      <c r="C9" s="381"/>
      <c r="D9" s="49" t="s">
        <v>38</v>
      </c>
      <c r="E9" s="55"/>
      <c r="F9" s="6" t="s">
        <v>26</v>
      </c>
      <c r="I9" s="11"/>
      <c r="J9" s="11"/>
      <c r="K9" s="11"/>
    </row>
    <row r="10" spans="2:11" s="10" customFormat="1" ht="95.25" customHeight="1">
      <c r="B10" s="381">
        <v>3</v>
      </c>
      <c r="C10" s="381"/>
      <c r="D10" s="49" t="s">
        <v>41</v>
      </c>
      <c r="E10" s="55"/>
      <c r="F10" s="6" t="s">
        <v>26</v>
      </c>
      <c r="I10" s="11"/>
      <c r="J10" s="11"/>
      <c r="K10" s="11"/>
    </row>
    <row r="11" spans="2:11" s="10" customFormat="1" ht="69" customHeight="1">
      <c r="B11" s="381">
        <v>4</v>
      </c>
      <c r="C11" s="381"/>
      <c r="D11" s="49" t="s">
        <v>39</v>
      </c>
      <c r="E11" s="55"/>
      <c r="F11" s="6" t="s">
        <v>26</v>
      </c>
      <c r="I11" s="11"/>
      <c r="J11" s="11"/>
      <c r="K11" s="11"/>
    </row>
    <row r="12" spans="2:11" s="10" customFormat="1" ht="72.75" customHeight="1">
      <c r="B12" s="381">
        <v>5</v>
      </c>
      <c r="C12" s="381"/>
      <c r="D12" s="49" t="s">
        <v>87</v>
      </c>
      <c r="E12" s="55"/>
      <c r="F12" s="6" t="s">
        <v>26</v>
      </c>
      <c r="I12" s="37"/>
      <c r="J12" s="11"/>
      <c r="K12" s="11"/>
    </row>
    <row r="14" ht="21.75">
      <c r="B14" s="59" t="s">
        <v>68</v>
      </c>
    </row>
    <row r="15" spans="2:8" ht="21.75">
      <c r="B15" s="379"/>
      <c r="C15" s="379"/>
      <c r="D15" s="379"/>
      <c r="E15" s="379"/>
      <c r="F15" s="379"/>
      <c r="G15" s="379"/>
      <c r="H15" s="379"/>
    </row>
    <row r="16" spans="2:8" ht="21.75">
      <c r="B16" s="379"/>
      <c r="C16" s="379"/>
      <c r="D16" s="379"/>
      <c r="E16" s="379"/>
      <c r="F16" s="379"/>
      <c r="G16" s="379"/>
      <c r="H16" s="379"/>
    </row>
    <row r="17" spans="2:8" ht="21.75">
      <c r="B17" s="379"/>
      <c r="C17" s="379"/>
      <c r="D17" s="379"/>
      <c r="E17" s="379"/>
      <c r="F17" s="379"/>
      <c r="G17" s="379"/>
      <c r="H17" s="379"/>
    </row>
    <row r="18" spans="2:8" ht="21.75">
      <c r="B18" s="379"/>
      <c r="C18" s="379"/>
      <c r="D18" s="379"/>
      <c r="E18" s="379"/>
      <c r="F18" s="379"/>
      <c r="G18" s="379"/>
      <c r="H18" s="379"/>
    </row>
    <row r="19" spans="2:8" ht="21.75">
      <c r="B19" s="379"/>
      <c r="C19" s="379"/>
      <c r="D19" s="379"/>
      <c r="E19" s="379"/>
      <c r="F19" s="379"/>
      <c r="G19" s="379"/>
      <c r="H19" s="379"/>
    </row>
    <row r="20" spans="2:8" ht="21.75">
      <c r="B20" s="379"/>
      <c r="C20" s="379"/>
      <c r="D20" s="379"/>
      <c r="E20" s="379"/>
      <c r="F20" s="379"/>
      <c r="G20" s="379"/>
      <c r="H20" s="379"/>
    </row>
    <row r="21" spans="2:11" ht="21.75">
      <c r="B21" s="380" t="s">
        <v>62</v>
      </c>
      <c r="C21" s="380"/>
      <c r="D21" s="380"/>
      <c r="E21" s="380"/>
      <c r="F21" s="380"/>
      <c r="G21" s="380"/>
      <c r="H21" s="380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56</v>
      </c>
      <c r="C23" s="9"/>
      <c r="E23" s="9"/>
      <c r="F23" s="9"/>
      <c r="G23" s="9"/>
      <c r="H23" s="9"/>
      <c r="I23" s="9"/>
    </row>
    <row r="24" spans="2:8" ht="21.75">
      <c r="B24" s="379"/>
      <c r="C24" s="379"/>
      <c r="D24" s="379"/>
      <c r="E24" s="379"/>
      <c r="F24" s="379"/>
      <c r="G24" s="379"/>
      <c r="H24" s="379"/>
    </row>
    <row r="25" spans="2:8" ht="21.75">
      <c r="B25" s="379"/>
      <c r="C25" s="379"/>
      <c r="D25" s="379"/>
      <c r="E25" s="379"/>
      <c r="F25" s="379"/>
      <c r="G25" s="379"/>
      <c r="H25" s="379"/>
    </row>
    <row r="26" spans="2:8" ht="21.75">
      <c r="B26" s="379"/>
      <c r="C26" s="379"/>
      <c r="D26" s="379"/>
      <c r="E26" s="379"/>
      <c r="F26" s="379"/>
      <c r="G26" s="379"/>
      <c r="H26" s="379"/>
    </row>
    <row r="27" spans="2:8" ht="21.75">
      <c r="B27" s="379"/>
      <c r="C27" s="379"/>
      <c r="D27" s="379"/>
      <c r="E27" s="379"/>
      <c r="F27" s="379"/>
      <c r="G27" s="379"/>
      <c r="H27" s="379"/>
    </row>
    <row r="28" spans="2:8" ht="21.75">
      <c r="B28" s="379"/>
      <c r="C28" s="379"/>
      <c r="D28" s="379"/>
      <c r="E28" s="379"/>
      <c r="F28" s="379"/>
      <c r="G28" s="379"/>
      <c r="H28" s="379"/>
    </row>
    <row r="29" spans="2:8" ht="21.75">
      <c r="B29" s="379"/>
      <c r="C29" s="379"/>
      <c r="D29" s="379"/>
      <c r="E29" s="379"/>
      <c r="F29" s="379"/>
      <c r="G29" s="379"/>
      <c r="H29" s="379"/>
    </row>
    <row r="30" spans="2:8" ht="21.75">
      <c r="B30" s="379"/>
      <c r="C30" s="379"/>
      <c r="D30" s="379"/>
      <c r="E30" s="379"/>
      <c r="F30" s="379"/>
      <c r="G30" s="379"/>
      <c r="H30" s="379"/>
    </row>
    <row r="31" spans="2:11" ht="21.75">
      <c r="B31" s="380" t="s">
        <v>62</v>
      </c>
      <c r="C31" s="380"/>
      <c r="D31" s="380"/>
      <c r="E31" s="380"/>
      <c r="F31" s="380"/>
      <c r="G31" s="380"/>
      <c r="H31" s="64"/>
      <c r="I31" s="64"/>
      <c r="J31" s="64"/>
      <c r="K31" s="64"/>
    </row>
  </sheetData>
  <sheetProtection/>
  <mergeCells count="11"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I59" sqref="I59:I60"/>
    </sheetView>
  </sheetViews>
  <sheetFormatPr defaultColWidth="7.00390625" defaultRowHeight="15"/>
  <cols>
    <col min="1" max="1" width="13.7109375" style="128" customWidth="1"/>
    <col min="2" max="2" width="7.8515625" style="128" customWidth="1"/>
    <col min="3" max="3" width="3.57421875" style="128" customWidth="1"/>
    <col min="4" max="6" width="12.8515625" style="128" customWidth="1"/>
    <col min="7" max="7" width="9.421875" style="128" customWidth="1"/>
    <col min="8" max="12" width="11.57421875" style="128" customWidth="1"/>
    <col min="13" max="13" width="11.8515625" style="128" customWidth="1"/>
    <col min="14" max="15" width="11.57421875" style="128" customWidth="1"/>
    <col min="16" max="16" width="7.00390625" style="128" customWidth="1"/>
    <col min="17" max="17" width="11.140625" style="128" customWidth="1"/>
    <col min="18" max="16384" width="7.00390625" style="128" customWidth="1"/>
  </cols>
  <sheetData>
    <row r="1" ht="20.25">
      <c r="M1" s="128" t="str">
        <f>summary2022Y!A6</f>
        <v>สำนักงานคดีกิจการอัยการสูงสุด</v>
      </c>
    </row>
    <row r="2" spans="1:14" s="119" customFormat="1" ht="24.75" customHeight="1">
      <c r="A2" s="175" t="s">
        <v>116</v>
      </c>
      <c r="B2" s="236">
        <v>3.6</v>
      </c>
      <c r="C2" s="176" t="s">
        <v>0</v>
      </c>
      <c r="D2" s="389" t="s">
        <v>176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5" s="119" customFormat="1" ht="24.75" customHeight="1">
      <c r="A3" s="384" t="s">
        <v>1</v>
      </c>
      <c r="B3" s="385"/>
      <c r="C3" s="176" t="s">
        <v>0</v>
      </c>
      <c r="D3" s="177">
        <v>4</v>
      </c>
      <c r="O3" s="198" t="s">
        <v>127</v>
      </c>
    </row>
    <row r="4" spans="1:5" s="119" customFormat="1" ht="24.75" customHeight="1">
      <c r="A4" s="384" t="s">
        <v>2</v>
      </c>
      <c r="B4" s="385"/>
      <c r="C4" s="178" t="s">
        <v>0</v>
      </c>
      <c r="D4" s="182" t="e">
        <f>IF(E6=1,"N/A",O14)</f>
        <v>#DIV/0!</v>
      </c>
      <c r="E4" s="180"/>
    </row>
    <row r="5" spans="1:5" s="119" customFormat="1" ht="24.75" customHeight="1">
      <c r="A5" s="384" t="s">
        <v>3</v>
      </c>
      <c r="B5" s="385"/>
      <c r="C5" s="178" t="s">
        <v>0</v>
      </c>
      <c r="D5" s="181" t="e">
        <f>IF(D6="N/A","N/A",IF(D6&gt;=4.5,"ดีมาก",IF(D6&gt;=3.5,"ดี",IF(D6&gt;=2.5,"ปานกลาง",IF(D6&gt;=1.5,"ต่ำ","ต่ำมาก")))))</f>
        <v>#DIV/0!</v>
      </c>
      <c r="E5" s="180"/>
    </row>
    <row r="6" spans="1:6" s="119" customFormat="1" ht="24.75" customHeight="1">
      <c r="A6" s="384" t="s">
        <v>4</v>
      </c>
      <c r="B6" s="385"/>
      <c r="C6" s="178" t="s">
        <v>0</v>
      </c>
      <c r="D6" s="182" t="e">
        <f>IF(E6=1,1,IF(COUNTBLANK(O10:O13)=6,0,O14))</f>
        <v>#DIV/0!</v>
      </c>
      <c r="E6" s="183"/>
      <c r="F6" s="124" t="s">
        <v>5</v>
      </c>
    </row>
    <row r="7" spans="6:7" s="122" customFormat="1" ht="15" customHeight="1">
      <c r="F7" s="184"/>
      <c r="G7" s="185"/>
    </row>
    <row r="8" spans="6:14" s="119" customFormat="1" ht="25.5" customHeight="1">
      <c r="F8" s="205"/>
      <c r="G8" s="206"/>
      <c r="H8" s="386" t="s">
        <v>6</v>
      </c>
      <c r="I8" s="387"/>
      <c r="J8" s="387"/>
      <c r="K8" s="387"/>
      <c r="L8" s="388"/>
      <c r="N8" s="123"/>
    </row>
    <row r="9" spans="2:15" s="119" customFormat="1" ht="26.25" customHeight="1">
      <c r="B9" s="237" t="s">
        <v>19</v>
      </c>
      <c r="C9" s="391" t="s">
        <v>22</v>
      </c>
      <c r="D9" s="391"/>
      <c r="E9" s="391"/>
      <c r="F9" s="391"/>
      <c r="G9" s="238" t="s">
        <v>20</v>
      </c>
      <c r="H9" s="237" t="s">
        <v>14</v>
      </c>
      <c r="I9" s="237" t="s">
        <v>15</v>
      </c>
      <c r="J9" s="237" t="s">
        <v>16</v>
      </c>
      <c r="K9" s="237" t="s">
        <v>17</v>
      </c>
      <c r="L9" s="237" t="s">
        <v>18</v>
      </c>
      <c r="M9" s="239" t="s">
        <v>101</v>
      </c>
      <c r="N9" s="392" t="s">
        <v>21</v>
      </c>
      <c r="O9" s="393"/>
    </row>
    <row r="10" spans="2:16" s="119" customFormat="1" ht="24.75" customHeight="1">
      <c r="B10" s="210">
        <v>1</v>
      </c>
      <c r="C10" s="394" t="s">
        <v>92</v>
      </c>
      <c r="D10" s="395"/>
      <c r="E10" s="395"/>
      <c r="F10" s="396"/>
      <c r="G10" s="211">
        <v>35</v>
      </c>
      <c r="H10" s="212">
        <v>60</v>
      </c>
      <c r="I10" s="212">
        <v>62</v>
      </c>
      <c r="J10" s="202">
        <v>64</v>
      </c>
      <c r="K10" s="202">
        <v>66</v>
      </c>
      <c r="L10" s="202">
        <v>68</v>
      </c>
      <c r="M10" s="223" t="e">
        <f>J22</f>
        <v>#DIV/0!</v>
      </c>
      <c r="N10" s="213" t="e">
        <f>6-IF(K10&gt;=L10,IF(M10&lt;=L10,1,IF(M10&lt;=K10,1+(M10-L10)/(K10-L10),IF(M10&lt;=J10,2+(M10-K10)/(J10-K10),IF(M10&lt;=I10,3+(M10-J10)/(I10-J10),IF(M10&lt;=H10,4+(M10-I10)/(H10-I10),5))))),IF(M10&gt;=L10,1,IF(M10&gt;=K10,1+(L10-M10)/(L10-K10),IF(M10&gt;=J10,2+(K10-M10)/(K10-J10),IF(M10&gt;=I10,3+(J10-M10)/(J10-I10),IF(M10&gt;=H10,4+(I10-M10)/(I10-H10),5))))))</f>
        <v>#DIV/0!</v>
      </c>
      <c r="O10" s="214" t="e">
        <f>+N10*G10/100</f>
        <v>#DIV/0!</v>
      </c>
      <c r="P10" s="224"/>
    </row>
    <row r="11" spans="2:16" s="119" customFormat="1" ht="24.75" customHeight="1">
      <c r="B11" s="210">
        <v>2</v>
      </c>
      <c r="C11" s="394" t="s">
        <v>93</v>
      </c>
      <c r="D11" s="397"/>
      <c r="E11" s="397"/>
      <c r="F11" s="398"/>
      <c r="G11" s="211">
        <v>35</v>
      </c>
      <c r="H11" s="212">
        <v>50</v>
      </c>
      <c r="I11" s="212">
        <v>55</v>
      </c>
      <c r="J11" s="202">
        <v>60</v>
      </c>
      <c r="K11" s="202">
        <v>65</v>
      </c>
      <c r="L11" s="202">
        <v>70</v>
      </c>
      <c r="M11" s="223" t="e">
        <f>J35</f>
        <v>#DIV/0!</v>
      </c>
      <c r="N11" s="213" t="e">
        <f>6-IF(K11&gt;=L11,IF(M11&lt;=L11,1,IF(M11&lt;=K11,1+(M11-L11)/(K11-L11),IF(M11&lt;=J11,2+(M11-K11)/(J11-K11),IF(M11&lt;=I11,3+(M11-J11)/(I11-J11),IF(M11&lt;=H11,4+(M11-I11)/(H11-I11),5))))),IF(M11&gt;=L11,1,IF(M11&gt;=K11,1+(L11-M11)/(L11-K11),IF(M11&gt;=J11,2+(K11-M11)/(K11-J11),IF(M11&gt;=I11,3+(J11-M11)/(J11-I11),IF(M11&gt;=H11,4+(I11-M11)/(I11-H11),5))))))</f>
        <v>#DIV/0!</v>
      </c>
      <c r="O11" s="214" t="e">
        <f>+N11*G11/100</f>
        <v>#DIV/0!</v>
      </c>
      <c r="P11" s="224"/>
    </row>
    <row r="12" spans="2:16" s="119" customFormat="1" ht="24.75" customHeight="1">
      <c r="B12" s="210">
        <v>3</v>
      </c>
      <c r="C12" s="394" t="s">
        <v>94</v>
      </c>
      <c r="D12" s="397"/>
      <c r="E12" s="397"/>
      <c r="F12" s="398"/>
      <c r="G12" s="211">
        <v>18</v>
      </c>
      <c r="H12" s="212">
        <v>60</v>
      </c>
      <c r="I12" s="212">
        <v>65</v>
      </c>
      <c r="J12" s="202">
        <v>70</v>
      </c>
      <c r="K12" s="202">
        <v>75</v>
      </c>
      <c r="L12" s="202">
        <v>80</v>
      </c>
      <c r="M12" s="223" t="e">
        <f>K50</f>
        <v>#DIV/0!</v>
      </c>
      <c r="N12" s="213" t="e">
        <f>6-IF(K12&gt;=L12,IF(M12&lt;=L12,1,IF(M12&lt;=K12,1+(M12-L12)/(K12-L12),IF(M12&lt;=J12,2+(M12-K12)/(J12-K12),IF(M12&lt;=I12,3+(M12-J12)/(I12-J12),IF(M12&lt;=H12,4+(M12-I12)/(H12-I12),5))))),IF(M12&gt;=L12,1,IF(M12&gt;=K12,1+(L12-M12)/(L12-K12),IF(M12&gt;=J12,2+(K12-M12)/(K12-J12),IF(M12&gt;=I12,3+(J12-M12)/(J12-I12),IF(M12&gt;=H12,4+(I12-M12)/(I12-H12),5))))))</f>
        <v>#DIV/0!</v>
      </c>
      <c r="O12" s="214" t="e">
        <f>+N12*G12/100</f>
        <v>#DIV/0!</v>
      </c>
      <c r="P12" s="224"/>
    </row>
    <row r="13" spans="2:16" s="119" customFormat="1" ht="96.75" customHeight="1">
      <c r="B13" s="210">
        <v>4</v>
      </c>
      <c r="C13" s="394" t="s">
        <v>122</v>
      </c>
      <c r="D13" s="397"/>
      <c r="E13" s="397"/>
      <c r="F13" s="398"/>
      <c r="G13" s="202">
        <v>12</v>
      </c>
      <c r="H13" s="212">
        <v>22</v>
      </c>
      <c r="I13" s="212">
        <v>27</v>
      </c>
      <c r="J13" s="202">
        <v>32</v>
      </c>
      <c r="K13" s="202">
        <v>37</v>
      </c>
      <c r="L13" s="202">
        <v>42</v>
      </c>
      <c r="M13" s="223" t="e">
        <f>J62</f>
        <v>#DIV/0!</v>
      </c>
      <c r="N13" s="213" t="e">
        <f>6-IF(K13&gt;=L13,IF(M13&lt;=L13,1,IF(M13&lt;=K13,1+(M13-L13)/(K13-L13),IF(M13&lt;=J13,2+(M13-K13)/(J13-K13),IF(M13&lt;=I13,3+(M13-J13)/(I13-J13),IF(M13&lt;=H13,4+(M13-I13)/(H13-I13),5))))),IF(M13&gt;=L13,1,IF(M13&gt;=K13,1+(L13-M13)/(L13-K13),IF(M13&gt;=J13,2+(K13-M13)/(K13-J13),IF(M13&gt;=I13,3+(J13-M13)/(J13-I13),IF(M13&gt;=H13,4+(I13-M13)/(I13-H13),5))))))</f>
        <v>#DIV/0!</v>
      </c>
      <c r="O13" s="214" t="e">
        <f>+N13*G13/100</f>
        <v>#DIV/0!</v>
      </c>
      <c r="P13" s="224"/>
    </row>
    <row r="14" spans="6:15" s="119" customFormat="1" ht="26.25" customHeight="1">
      <c r="F14" s="205"/>
      <c r="G14" s="240">
        <f>SUM(G10:G13)</f>
        <v>100</v>
      </c>
      <c r="H14" s="241"/>
      <c r="I14" s="241"/>
      <c r="J14" s="242"/>
      <c r="K14" s="216"/>
      <c r="L14" s="216"/>
      <c r="M14" s="216"/>
      <c r="N14" s="215"/>
      <c r="O14" s="228" t="e">
        <f>SUM(O10:O13)</f>
        <v>#DIV/0!</v>
      </c>
    </row>
    <row r="15" spans="6:7" s="122" customFormat="1" ht="23.25" customHeight="1">
      <c r="F15" s="184"/>
      <c r="G15" s="185"/>
    </row>
    <row r="16" spans="1:7" s="119" customFormat="1" ht="24.75" customHeight="1">
      <c r="A16" s="399" t="s">
        <v>95</v>
      </c>
      <c r="B16" s="399"/>
      <c r="C16" s="399"/>
      <c r="D16" s="399"/>
      <c r="E16" s="399"/>
      <c r="F16" s="399"/>
      <c r="G16" s="206"/>
    </row>
    <row r="17" spans="6:7" s="122" customFormat="1" ht="19.5" customHeight="1">
      <c r="F17" s="184"/>
      <c r="G17" s="185"/>
    </row>
    <row r="18" spans="1:13" s="187" customFormat="1" ht="31.5" customHeight="1">
      <c r="A18" s="120"/>
      <c r="C18" s="118"/>
      <c r="D18" s="400" t="s">
        <v>88</v>
      </c>
      <c r="E18" s="400"/>
      <c r="F18" s="400"/>
      <c r="G18" s="400"/>
      <c r="H18" s="400"/>
      <c r="I18" s="229" t="s">
        <v>96</v>
      </c>
      <c r="J18" s="230"/>
      <c r="K18" s="230"/>
      <c r="L18" s="230"/>
      <c r="M18" s="230"/>
    </row>
    <row r="19" spans="1:13" s="187" customFormat="1" ht="30.75" customHeight="1">
      <c r="A19" s="120"/>
      <c r="C19" s="118"/>
      <c r="D19" s="401" t="s">
        <v>89</v>
      </c>
      <c r="E19" s="401"/>
      <c r="F19" s="401"/>
      <c r="G19" s="401"/>
      <c r="H19" s="401"/>
      <c r="I19" s="231"/>
      <c r="J19" s="230"/>
      <c r="K19" s="230"/>
      <c r="L19" s="230"/>
      <c r="M19" s="230"/>
    </row>
    <row r="20" spans="1:13" s="187" customFormat="1" ht="30.75" customHeight="1">
      <c r="A20" s="120"/>
      <c r="C20" s="118"/>
      <c r="D20" s="401" t="s">
        <v>164</v>
      </c>
      <c r="E20" s="401"/>
      <c r="F20" s="401"/>
      <c r="G20" s="401"/>
      <c r="H20" s="401"/>
      <c r="I20" s="231"/>
      <c r="J20" s="230"/>
      <c r="K20" s="230"/>
      <c r="L20" s="230"/>
      <c r="M20" s="230"/>
    </row>
    <row r="21" spans="1:13" s="187" customFormat="1" ht="30.75" customHeight="1">
      <c r="A21" s="120"/>
      <c r="C21" s="118"/>
      <c r="D21" s="401" t="s">
        <v>165</v>
      </c>
      <c r="E21" s="401"/>
      <c r="F21" s="401"/>
      <c r="G21" s="401"/>
      <c r="H21" s="401"/>
      <c r="I21" s="232">
        <f>SUM(I19:I20)</f>
        <v>0</v>
      </c>
      <c r="J21" s="230"/>
      <c r="K21" s="230"/>
      <c r="L21" s="230"/>
      <c r="M21" s="230"/>
    </row>
    <row r="22" spans="1:13" s="187" customFormat="1" ht="30.75" customHeight="1">
      <c r="A22" s="120"/>
      <c r="C22" s="118"/>
      <c r="D22" s="401" t="s">
        <v>141</v>
      </c>
      <c r="E22" s="401"/>
      <c r="F22" s="401"/>
      <c r="G22" s="401"/>
      <c r="H22" s="401"/>
      <c r="I22" s="231"/>
      <c r="J22" s="234" t="e">
        <f>I22*100/I21</f>
        <v>#DIV/0!</v>
      </c>
      <c r="K22" s="382" t="s">
        <v>105</v>
      </c>
      <c r="L22" s="383"/>
      <c r="M22" s="383"/>
    </row>
    <row r="23" spans="1:13" s="187" customFormat="1" ht="45" customHeight="1">
      <c r="A23" s="120"/>
      <c r="C23" s="118"/>
      <c r="D23" s="402" t="s">
        <v>148</v>
      </c>
      <c r="E23" s="403"/>
      <c r="F23" s="403"/>
      <c r="G23" s="403"/>
      <c r="H23" s="404"/>
      <c r="I23" s="231"/>
      <c r="J23" s="235" t="e">
        <f>I23*100/I21</f>
        <v>#DIV/0!</v>
      </c>
      <c r="K23" s="382" t="s">
        <v>106</v>
      </c>
      <c r="L23" s="383"/>
      <c r="M23" s="383"/>
    </row>
    <row r="24" spans="1:13" s="187" customFormat="1" ht="45" customHeight="1">
      <c r="A24" s="120"/>
      <c r="C24" s="118"/>
      <c r="D24" s="402" t="s">
        <v>139</v>
      </c>
      <c r="E24" s="403"/>
      <c r="F24" s="403"/>
      <c r="G24" s="403"/>
      <c r="H24" s="404"/>
      <c r="I24" s="231"/>
      <c r="J24" s="235" t="e">
        <f>I24*100/I21</f>
        <v>#DIV/0!</v>
      </c>
      <c r="K24" s="382" t="s">
        <v>109</v>
      </c>
      <c r="L24" s="383"/>
      <c r="M24" s="383"/>
    </row>
    <row r="25" spans="1:13" s="187" customFormat="1" ht="45" customHeight="1">
      <c r="A25" s="120"/>
      <c r="C25" s="118"/>
      <c r="D25" s="402" t="s">
        <v>140</v>
      </c>
      <c r="E25" s="403"/>
      <c r="F25" s="403"/>
      <c r="G25" s="403"/>
      <c r="H25" s="404"/>
      <c r="I25" s="231"/>
      <c r="J25" s="235" t="e">
        <f>I25*100/I21</f>
        <v>#DIV/0!</v>
      </c>
      <c r="K25" s="382" t="s">
        <v>109</v>
      </c>
      <c r="L25" s="383"/>
      <c r="M25" s="383"/>
    </row>
    <row r="26" spans="1:13" s="187" customFormat="1" ht="30.75" customHeight="1">
      <c r="A26" s="120"/>
      <c r="C26" s="118"/>
      <c r="D26" s="402" t="s">
        <v>120</v>
      </c>
      <c r="E26" s="403"/>
      <c r="F26" s="403"/>
      <c r="G26" s="403"/>
      <c r="H26" s="404"/>
      <c r="I26" s="231"/>
      <c r="J26" s="235" t="e">
        <f>I26*100/I22</f>
        <v>#DIV/0!</v>
      </c>
      <c r="K26" s="382" t="s">
        <v>106</v>
      </c>
      <c r="L26" s="383"/>
      <c r="M26" s="383"/>
    </row>
    <row r="27" spans="1:13" s="187" customFormat="1" ht="30.75" customHeight="1">
      <c r="A27" s="120"/>
      <c r="C27" s="118"/>
      <c r="D27" s="401" t="s">
        <v>90</v>
      </c>
      <c r="E27" s="401"/>
      <c r="F27" s="401"/>
      <c r="G27" s="401"/>
      <c r="H27" s="401"/>
      <c r="I27" s="233">
        <f>I21-(I22+I23+I24+I25+I26)</f>
        <v>0</v>
      </c>
      <c r="J27" s="244"/>
      <c r="K27" s="230"/>
      <c r="L27" s="230"/>
      <c r="M27" s="230"/>
    </row>
    <row r="28" spans="4:13" s="186" customFormat="1" ht="19.5" customHeight="1">
      <c r="D28" s="226"/>
      <c r="E28" s="226"/>
      <c r="F28" s="226"/>
      <c r="G28" s="226"/>
      <c r="H28" s="226"/>
      <c r="I28" s="221"/>
      <c r="J28" s="222"/>
      <c r="K28" s="124"/>
      <c r="M28" s="217"/>
    </row>
    <row r="29" spans="1:13" s="187" customFormat="1" ht="27.75" customHeight="1">
      <c r="A29" s="399" t="s">
        <v>97</v>
      </c>
      <c r="B29" s="399"/>
      <c r="C29" s="399"/>
      <c r="D29" s="399"/>
      <c r="E29" s="399"/>
      <c r="F29" s="399"/>
      <c r="G29" s="219"/>
      <c r="H29" s="219"/>
      <c r="I29" s="227"/>
      <c r="J29" s="222"/>
      <c r="K29" s="124"/>
      <c r="M29" s="188"/>
    </row>
    <row r="30" spans="4:13" s="186" customFormat="1" ht="19.5" customHeight="1">
      <c r="D30" s="220"/>
      <c r="E30" s="220"/>
      <c r="F30" s="220"/>
      <c r="G30" s="220"/>
      <c r="H30" s="220"/>
      <c r="I30" s="221"/>
      <c r="J30" s="222"/>
      <c r="K30" s="124"/>
      <c r="M30" s="218"/>
    </row>
    <row r="31" spans="1:10" s="187" customFormat="1" ht="27.75" customHeight="1">
      <c r="A31" s="120"/>
      <c r="C31" s="118"/>
      <c r="D31" s="400" t="s">
        <v>88</v>
      </c>
      <c r="E31" s="400"/>
      <c r="F31" s="400"/>
      <c r="G31" s="400"/>
      <c r="H31" s="400"/>
      <c r="I31" s="229" t="s">
        <v>96</v>
      </c>
      <c r="J31" s="230"/>
    </row>
    <row r="32" spans="1:10" s="187" customFormat="1" ht="30.75" customHeight="1">
      <c r="A32" s="120"/>
      <c r="C32" s="118"/>
      <c r="D32" s="401" t="s">
        <v>89</v>
      </c>
      <c r="E32" s="401"/>
      <c r="F32" s="401"/>
      <c r="G32" s="401"/>
      <c r="H32" s="401"/>
      <c r="I32" s="231"/>
      <c r="J32" s="230"/>
    </row>
    <row r="33" spans="1:10" s="187" customFormat="1" ht="30.75" customHeight="1">
      <c r="A33" s="120"/>
      <c r="C33" s="118"/>
      <c r="D33" s="401" t="s">
        <v>164</v>
      </c>
      <c r="E33" s="401"/>
      <c r="F33" s="401"/>
      <c r="G33" s="401"/>
      <c r="H33" s="401"/>
      <c r="I33" s="231"/>
      <c r="J33" s="230"/>
    </row>
    <row r="34" spans="1:10" s="187" customFormat="1" ht="30.75" customHeight="1">
      <c r="A34" s="120"/>
      <c r="C34" s="118"/>
      <c r="D34" s="401" t="s">
        <v>165</v>
      </c>
      <c r="E34" s="401"/>
      <c r="F34" s="401"/>
      <c r="G34" s="401"/>
      <c r="H34" s="401"/>
      <c r="I34" s="232">
        <f>SUM(I32:I33)</f>
        <v>0</v>
      </c>
      <c r="J34" s="230"/>
    </row>
    <row r="35" spans="1:11" s="187" customFormat="1" ht="30.75" customHeight="1">
      <c r="A35" s="120"/>
      <c r="C35" s="118"/>
      <c r="D35" s="401" t="s">
        <v>142</v>
      </c>
      <c r="E35" s="401"/>
      <c r="F35" s="401"/>
      <c r="G35" s="401"/>
      <c r="H35" s="401"/>
      <c r="I35" s="231"/>
      <c r="J35" s="234" t="e">
        <f>I35*100/I34</f>
        <v>#DIV/0!</v>
      </c>
      <c r="K35" s="187" t="s">
        <v>105</v>
      </c>
    </row>
    <row r="36" spans="1:11" s="186" customFormat="1" ht="45" customHeight="1">
      <c r="A36" s="121"/>
      <c r="C36" s="173"/>
      <c r="D36" s="402" t="s">
        <v>149</v>
      </c>
      <c r="E36" s="403"/>
      <c r="F36" s="403"/>
      <c r="G36" s="403"/>
      <c r="H36" s="404"/>
      <c r="I36" s="231"/>
      <c r="J36" s="235" t="e">
        <f>I36*100/I34</f>
        <v>#DIV/0!</v>
      </c>
      <c r="K36" s="187" t="s">
        <v>106</v>
      </c>
    </row>
    <row r="37" spans="1:11" s="186" customFormat="1" ht="45" customHeight="1">
      <c r="A37" s="121"/>
      <c r="C37" s="173"/>
      <c r="D37" s="402" t="s">
        <v>138</v>
      </c>
      <c r="E37" s="403"/>
      <c r="F37" s="403"/>
      <c r="G37" s="403"/>
      <c r="H37" s="404"/>
      <c r="I37" s="231"/>
      <c r="J37" s="235" t="e">
        <f>I37*100/I34</f>
        <v>#DIV/0!</v>
      </c>
      <c r="K37" s="187" t="s">
        <v>109</v>
      </c>
    </row>
    <row r="38" spans="1:11" s="187" customFormat="1" ht="45" customHeight="1">
      <c r="A38" s="120"/>
      <c r="C38" s="118"/>
      <c r="D38" s="402" t="s">
        <v>140</v>
      </c>
      <c r="E38" s="403"/>
      <c r="F38" s="403"/>
      <c r="G38" s="403"/>
      <c r="H38" s="404"/>
      <c r="I38" s="231"/>
      <c r="J38" s="235" t="e">
        <f>I38*100/I34</f>
        <v>#DIV/0!</v>
      </c>
      <c r="K38" s="187" t="s">
        <v>109</v>
      </c>
    </row>
    <row r="39" spans="1:11" s="187" customFormat="1" ht="30.75" customHeight="1">
      <c r="A39" s="120"/>
      <c r="C39" s="118"/>
      <c r="D39" s="402" t="s">
        <v>120</v>
      </c>
      <c r="E39" s="403"/>
      <c r="F39" s="403"/>
      <c r="G39" s="403"/>
      <c r="H39" s="404"/>
      <c r="I39" s="231"/>
      <c r="J39" s="235" t="e">
        <f>I39*100/I35</f>
        <v>#DIV/0!</v>
      </c>
      <c r="K39" s="187" t="s">
        <v>106</v>
      </c>
    </row>
    <row r="40" spans="1:10" s="187" customFormat="1" ht="30.75" customHeight="1">
      <c r="A40" s="120"/>
      <c r="C40" s="118"/>
      <c r="D40" s="401" t="s">
        <v>90</v>
      </c>
      <c r="E40" s="401"/>
      <c r="F40" s="401"/>
      <c r="G40" s="401"/>
      <c r="H40" s="401"/>
      <c r="I40" s="233">
        <f>I34-(I35+I36+I37+I38+I39)</f>
        <v>0</v>
      </c>
      <c r="J40" s="230"/>
    </row>
    <row r="41" spans="4:11" s="186" customFormat="1" ht="15" customHeight="1">
      <c r="D41" s="189"/>
      <c r="E41" s="189"/>
      <c r="F41" s="189"/>
      <c r="G41" s="189"/>
      <c r="H41" s="189"/>
      <c r="I41" s="243"/>
      <c r="J41" s="191"/>
      <c r="K41" s="192"/>
    </row>
    <row r="42" spans="1:13" s="187" customFormat="1" ht="27" customHeight="1">
      <c r="A42" s="399" t="s">
        <v>98</v>
      </c>
      <c r="B42" s="399"/>
      <c r="C42" s="399"/>
      <c r="D42" s="399"/>
      <c r="E42" s="399"/>
      <c r="F42" s="399"/>
      <c r="G42" s="219"/>
      <c r="H42" s="219"/>
      <c r="I42" s="227"/>
      <c r="J42" s="222"/>
      <c r="K42" s="124"/>
      <c r="M42" s="188"/>
    </row>
    <row r="43" spans="4:11" s="186" customFormat="1" ht="18" customHeight="1">
      <c r="D43" s="189"/>
      <c r="E43" s="189"/>
      <c r="F43" s="189"/>
      <c r="G43" s="189"/>
      <c r="H43" s="189"/>
      <c r="I43" s="243"/>
      <c r="J43" s="191"/>
      <c r="K43" s="192"/>
    </row>
    <row r="44" spans="1:10" s="187" customFormat="1" ht="24.75" customHeight="1">
      <c r="A44" s="120"/>
      <c r="C44" s="118"/>
      <c r="D44" s="400" t="s">
        <v>88</v>
      </c>
      <c r="E44" s="400"/>
      <c r="F44" s="400"/>
      <c r="G44" s="400"/>
      <c r="H44" s="400"/>
      <c r="I44" s="229" t="s">
        <v>96</v>
      </c>
      <c r="J44" s="230"/>
    </row>
    <row r="45" spans="1:10" s="187" customFormat="1" ht="30.75" customHeight="1">
      <c r="A45" s="120"/>
      <c r="C45" s="118"/>
      <c r="D45" s="401" t="s">
        <v>89</v>
      </c>
      <c r="E45" s="401"/>
      <c r="F45" s="401"/>
      <c r="G45" s="401"/>
      <c r="H45" s="401"/>
      <c r="I45" s="231"/>
      <c r="J45" s="230"/>
    </row>
    <row r="46" spans="1:10" s="187" customFormat="1" ht="30.75" customHeight="1">
      <c r="A46" s="120"/>
      <c r="C46" s="118"/>
      <c r="D46" s="401" t="s">
        <v>164</v>
      </c>
      <c r="E46" s="401"/>
      <c r="F46" s="401"/>
      <c r="G46" s="401"/>
      <c r="H46" s="401"/>
      <c r="I46" s="231"/>
      <c r="J46" s="230"/>
    </row>
    <row r="47" spans="1:10" s="187" customFormat="1" ht="30.75" customHeight="1">
      <c r="A47" s="120"/>
      <c r="C47" s="118"/>
      <c r="D47" s="401" t="s">
        <v>166</v>
      </c>
      <c r="E47" s="401"/>
      <c r="F47" s="401"/>
      <c r="G47" s="401"/>
      <c r="H47" s="401"/>
      <c r="I47" s="232">
        <f>SUM(I45:I46)</f>
        <v>0</v>
      </c>
      <c r="J47" s="230"/>
    </row>
    <row r="48" spans="1:13" s="187" customFormat="1" ht="48" customHeight="1">
      <c r="A48" s="120"/>
      <c r="C48" s="118"/>
      <c r="D48" s="405" t="s">
        <v>129</v>
      </c>
      <c r="E48" s="405"/>
      <c r="F48" s="405"/>
      <c r="G48" s="405"/>
      <c r="H48" s="405"/>
      <c r="I48" s="231"/>
      <c r="J48" s="235" t="e">
        <f>+(I48*100/I47)</f>
        <v>#DIV/0!</v>
      </c>
      <c r="K48" s="187" t="s">
        <v>106</v>
      </c>
      <c r="M48" s="207"/>
    </row>
    <row r="49" spans="1:13" s="187" customFormat="1" ht="48" customHeight="1">
      <c r="A49" s="120"/>
      <c r="C49" s="118"/>
      <c r="D49" s="405" t="s">
        <v>143</v>
      </c>
      <c r="E49" s="405"/>
      <c r="F49" s="405"/>
      <c r="G49" s="405"/>
      <c r="H49" s="405"/>
      <c r="I49" s="231"/>
      <c r="J49" s="235" t="e">
        <f>+(I49*100/I47)</f>
        <v>#DIV/0!</v>
      </c>
      <c r="K49" s="187" t="s">
        <v>106</v>
      </c>
      <c r="M49" s="207"/>
    </row>
    <row r="50" spans="1:13" s="187" customFormat="1" ht="46.5" customHeight="1">
      <c r="A50" s="120"/>
      <c r="C50" s="118"/>
      <c r="D50" s="405" t="s">
        <v>144</v>
      </c>
      <c r="E50" s="405"/>
      <c r="F50" s="405"/>
      <c r="G50" s="405"/>
      <c r="H50" s="405"/>
      <c r="I50" s="231"/>
      <c r="J50" s="235" t="e">
        <f>+(I50*100/I47)</f>
        <v>#DIV/0!</v>
      </c>
      <c r="K50" s="245" t="e">
        <f>(I50+I49)*100/I47</f>
        <v>#DIV/0!</v>
      </c>
      <c r="L50" s="187" t="s">
        <v>105</v>
      </c>
      <c r="M50" s="207"/>
    </row>
    <row r="51" spans="1:11" s="187" customFormat="1" ht="46.5" customHeight="1">
      <c r="A51" s="120"/>
      <c r="C51" s="118"/>
      <c r="D51" s="402" t="s">
        <v>162</v>
      </c>
      <c r="E51" s="403"/>
      <c r="F51" s="403"/>
      <c r="G51" s="403"/>
      <c r="H51" s="404"/>
      <c r="I51" s="231"/>
      <c r="J51" s="235" t="e">
        <f>I51*100/I47</f>
        <v>#DIV/0!</v>
      </c>
      <c r="K51" s="187" t="s">
        <v>106</v>
      </c>
    </row>
    <row r="52" spans="1:11" s="187" customFormat="1" ht="46.5" customHeight="1">
      <c r="A52" s="120"/>
      <c r="C52" s="118"/>
      <c r="D52" s="405" t="s">
        <v>145</v>
      </c>
      <c r="E52" s="405"/>
      <c r="F52" s="405"/>
      <c r="G52" s="405"/>
      <c r="H52" s="405"/>
      <c r="I52" s="231"/>
      <c r="J52" s="235" t="e">
        <f>I52*100/I47</f>
        <v>#DIV/0!</v>
      </c>
      <c r="K52" s="187" t="s">
        <v>109</v>
      </c>
    </row>
    <row r="53" spans="1:11" s="187" customFormat="1" ht="46.5" customHeight="1">
      <c r="A53" s="120"/>
      <c r="C53" s="118"/>
      <c r="D53" s="402" t="s">
        <v>146</v>
      </c>
      <c r="E53" s="403"/>
      <c r="F53" s="403"/>
      <c r="G53" s="403"/>
      <c r="H53" s="404"/>
      <c r="I53" s="231"/>
      <c r="J53" s="235" t="e">
        <f>I53*100/I47</f>
        <v>#DIV/0!</v>
      </c>
      <c r="K53" s="187" t="s">
        <v>109</v>
      </c>
    </row>
    <row r="54" spans="1:10" s="187" customFormat="1" ht="30.75" customHeight="1">
      <c r="A54" s="120"/>
      <c r="C54" s="118"/>
      <c r="D54" s="405" t="s">
        <v>99</v>
      </c>
      <c r="E54" s="405"/>
      <c r="F54" s="405"/>
      <c r="G54" s="405"/>
      <c r="H54" s="405"/>
      <c r="I54" s="233">
        <f>I47-(I48+I49+I50+I51+I52+I53)</f>
        <v>0</v>
      </c>
      <c r="J54" s="230"/>
    </row>
    <row r="55" spans="4:11" s="186" customFormat="1" ht="20.25">
      <c r="D55" s="189"/>
      <c r="E55" s="189"/>
      <c r="F55" s="189"/>
      <c r="G55" s="189"/>
      <c r="H55" s="189"/>
      <c r="I55" s="243"/>
      <c r="J55" s="191"/>
      <c r="K55" s="192"/>
    </row>
    <row r="56" spans="1:13" s="186" customFormat="1" ht="27" customHeight="1">
      <c r="A56" s="406" t="s">
        <v>100</v>
      </c>
      <c r="B56" s="406"/>
      <c r="C56" s="406"/>
      <c r="D56" s="406"/>
      <c r="E56" s="406"/>
      <c r="F56" s="406"/>
      <c r="G56" s="406"/>
      <c r="H56" s="406"/>
      <c r="I56" s="221"/>
      <c r="J56" s="222"/>
      <c r="K56" s="124"/>
      <c r="M56" s="218"/>
    </row>
    <row r="57" spans="4:11" s="186" customFormat="1" ht="20.25">
      <c r="D57" s="189"/>
      <c r="E57" s="189"/>
      <c r="F57" s="189"/>
      <c r="G57" s="189"/>
      <c r="H57" s="189"/>
      <c r="I57" s="243"/>
      <c r="J57" s="191"/>
      <c r="K57" s="192"/>
    </row>
    <row r="58" spans="1:9" s="187" customFormat="1" ht="24.75" customHeight="1">
      <c r="A58" s="120"/>
      <c r="C58" s="118"/>
      <c r="D58" s="400" t="s">
        <v>88</v>
      </c>
      <c r="E58" s="400"/>
      <c r="F58" s="400"/>
      <c r="G58" s="400"/>
      <c r="H58" s="400"/>
      <c r="I58" s="225" t="s">
        <v>96</v>
      </c>
    </row>
    <row r="59" spans="1:10" s="187" customFormat="1" ht="30.75" customHeight="1">
      <c r="A59" s="120"/>
      <c r="C59" s="118"/>
      <c r="D59" s="401" t="s">
        <v>89</v>
      </c>
      <c r="E59" s="401"/>
      <c r="F59" s="401"/>
      <c r="G59" s="401"/>
      <c r="H59" s="401"/>
      <c r="I59" s="231"/>
      <c r="J59" s="230"/>
    </row>
    <row r="60" spans="1:10" s="187" customFormat="1" ht="30.75" customHeight="1">
      <c r="A60" s="120"/>
      <c r="C60" s="118"/>
      <c r="D60" s="401" t="s">
        <v>164</v>
      </c>
      <c r="E60" s="401"/>
      <c r="F60" s="401"/>
      <c r="G60" s="401"/>
      <c r="H60" s="401"/>
      <c r="I60" s="231"/>
      <c r="J60" s="230"/>
    </row>
    <row r="61" spans="1:10" s="187" customFormat="1" ht="30.75" customHeight="1">
      <c r="A61" s="120"/>
      <c r="C61" s="118"/>
      <c r="D61" s="401" t="s">
        <v>165</v>
      </c>
      <c r="E61" s="401"/>
      <c r="F61" s="401"/>
      <c r="G61" s="401"/>
      <c r="H61" s="401"/>
      <c r="I61" s="232">
        <f>SUM(I59:I60)</f>
        <v>0</v>
      </c>
      <c r="J61" s="230"/>
    </row>
    <row r="62" spans="1:11" s="187" customFormat="1" ht="30.75" customHeight="1">
      <c r="A62" s="120"/>
      <c r="C62" s="118"/>
      <c r="D62" s="401" t="s">
        <v>147</v>
      </c>
      <c r="E62" s="401"/>
      <c r="F62" s="401"/>
      <c r="G62" s="401"/>
      <c r="H62" s="401"/>
      <c r="I62" s="231"/>
      <c r="J62" s="245" t="e">
        <f>+I62*100/I61</f>
        <v>#DIV/0!</v>
      </c>
      <c r="K62" s="187" t="s">
        <v>105</v>
      </c>
    </row>
    <row r="63" spans="1:11" s="187" customFormat="1" ht="48" customHeight="1">
      <c r="A63" s="120"/>
      <c r="C63" s="118"/>
      <c r="D63" s="402" t="s">
        <v>150</v>
      </c>
      <c r="E63" s="403"/>
      <c r="F63" s="403"/>
      <c r="G63" s="403"/>
      <c r="H63" s="404"/>
      <c r="I63" s="231"/>
      <c r="J63" s="235" t="e">
        <f>I63*100/I61</f>
        <v>#DIV/0!</v>
      </c>
      <c r="K63" s="187" t="s">
        <v>106</v>
      </c>
    </row>
    <row r="64" spans="1:11" s="187" customFormat="1" ht="48" customHeight="1">
      <c r="A64" s="120"/>
      <c r="C64" s="118"/>
      <c r="D64" s="402" t="s">
        <v>138</v>
      </c>
      <c r="E64" s="403"/>
      <c r="F64" s="403"/>
      <c r="G64" s="403"/>
      <c r="H64" s="404"/>
      <c r="I64" s="231"/>
      <c r="J64" s="235" t="e">
        <f>I64*100/I61</f>
        <v>#DIV/0!</v>
      </c>
      <c r="K64" s="187" t="s">
        <v>109</v>
      </c>
    </row>
    <row r="65" spans="1:11" s="187" customFormat="1" ht="48" customHeight="1">
      <c r="A65" s="120"/>
      <c r="C65" s="118"/>
      <c r="D65" s="402" t="s">
        <v>140</v>
      </c>
      <c r="E65" s="403"/>
      <c r="F65" s="403"/>
      <c r="G65" s="403"/>
      <c r="H65" s="404"/>
      <c r="I65" s="231"/>
      <c r="J65" s="235" t="e">
        <f>I65*100/I61</f>
        <v>#DIV/0!</v>
      </c>
      <c r="K65" s="187" t="s">
        <v>109</v>
      </c>
    </row>
    <row r="66" spans="1:11" s="187" customFormat="1" ht="30.75" customHeight="1">
      <c r="A66" s="120"/>
      <c r="C66" s="118"/>
      <c r="D66" s="402" t="s">
        <v>120</v>
      </c>
      <c r="E66" s="403"/>
      <c r="F66" s="403"/>
      <c r="G66" s="403"/>
      <c r="H66" s="404"/>
      <c r="I66" s="231"/>
      <c r="J66" s="235" t="e">
        <f>I66*100/I61</f>
        <v>#DIV/0!</v>
      </c>
      <c r="K66" s="187" t="s">
        <v>106</v>
      </c>
    </row>
    <row r="67" spans="1:10" s="187" customFormat="1" ht="30.75" customHeight="1">
      <c r="A67" s="120"/>
      <c r="C67" s="118"/>
      <c r="D67" s="401" t="s">
        <v>90</v>
      </c>
      <c r="E67" s="401"/>
      <c r="F67" s="401"/>
      <c r="G67" s="401"/>
      <c r="H67" s="401"/>
      <c r="I67" s="233">
        <f>I61-(I62+I63+I64+I65+I66)</f>
        <v>0</v>
      </c>
      <c r="J67" s="230"/>
    </row>
    <row r="68" spans="4:11" s="186" customFormat="1" ht="20.25">
      <c r="D68" s="189"/>
      <c r="E68" s="189"/>
      <c r="F68" s="189"/>
      <c r="G68" s="189"/>
      <c r="H68" s="189"/>
      <c r="I68" s="243"/>
      <c r="J68" s="191"/>
      <c r="K68" s="192"/>
    </row>
    <row r="69" spans="1:13" s="122" customFormat="1" ht="24" customHeight="1">
      <c r="A69" s="199"/>
      <c r="B69" s="408" t="s">
        <v>68</v>
      </c>
      <c r="C69" s="408"/>
      <c r="D69" s="408"/>
      <c r="E69" s="174"/>
      <c r="F69" s="174"/>
      <c r="G69" s="174"/>
      <c r="H69" s="174"/>
      <c r="I69" s="174"/>
      <c r="J69" s="174"/>
      <c r="K69" s="174"/>
      <c r="L69" s="174"/>
      <c r="M69" s="174"/>
    </row>
    <row r="70" spans="2:13" s="200" customFormat="1" ht="24" customHeight="1">
      <c r="B70" s="409"/>
      <c r="C70" s="409"/>
      <c r="D70" s="409"/>
      <c r="E70" s="409"/>
      <c r="F70" s="409"/>
      <c r="G70" s="409"/>
      <c r="H70" s="409"/>
      <c r="I70" s="409"/>
      <c r="J70" s="409"/>
      <c r="K70" s="409"/>
      <c r="L70" s="409"/>
      <c r="M70" s="174"/>
    </row>
    <row r="71" spans="2:13" s="200" customFormat="1" ht="24" customHeight="1">
      <c r="B71" s="409"/>
      <c r="C71" s="409"/>
      <c r="D71" s="409"/>
      <c r="E71" s="409"/>
      <c r="F71" s="409"/>
      <c r="G71" s="409"/>
      <c r="H71" s="409"/>
      <c r="I71" s="409"/>
      <c r="J71" s="409"/>
      <c r="K71" s="409"/>
      <c r="L71" s="409"/>
      <c r="M71" s="174"/>
    </row>
    <row r="72" spans="2:13" s="200" customFormat="1" ht="24" customHeight="1"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174"/>
    </row>
    <row r="73" spans="2:13" s="200" customFormat="1" ht="24" customHeight="1">
      <c r="B73" s="409"/>
      <c r="C73" s="409"/>
      <c r="D73" s="409"/>
      <c r="E73" s="409"/>
      <c r="F73" s="409"/>
      <c r="G73" s="409"/>
      <c r="H73" s="409"/>
      <c r="I73" s="409"/>
      <c r="J73" s="409"/>
      <c r="K73" s="409"/>
      <c r="L73" s="409"/>
      <c r="M73" s="174"/>
    </row>
    <row r="74" spans="2:13" ht="24" customHeight="1">
      <c r="B74" s="409"/>
      <c r="C74" s="409"/>
      <c r="D74" s="409"/>
      <c r="E74" s="409"/>
      <c r="F74" s="409"/>
      <c r="G74" s="409"/>
      <c r="H74" s="409"/>
      <c r="I74" s="409"/>
      <c r="J74" s="409"/>
      <c r="K74" s="409"/>
      <c r="L74" s="409"/>
      <c r="M74" s="174"/>
    </row>
    <row r="75" spans="2:13" ht="24" customHeight="1">
      <c r="B75" s="409"/>
      <c r="C75" s="409"/>
      <c r="D75" s="409"/>
      <c r="E75" s="409"/>
      <c r="F75" s="409"/>
      <c r="G75" s="409"/>
      <c r="H75" s="409"/>
      <c r="I75" s="409"/>
      <c r="J75" s="409"/>
      <c r="K75" s="409"/>
      <c r="L75" s="409"/>
      <c r="M75" s="174"/>
    </row>
    <row r="76" spans="2:13" ht="24" customHeight="1"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174"/>
    </row>
    <row r="77" spans="2:13" ht="24" customHeight="1">
      <c r="B77" s="194" t="s">
        <v>91</v>
      </c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</row>
    <row r="78" spans="2:13" ht="20.25"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</row>
    <row r="79" spans="2:13" ht="24" customHeight="1">
      <c r="B79" s="194" t="s">
        <v>13</v>
      </c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</row>
    <row r="80" spans="2:13" ht="24" customHeight="1">
      <c r="B80" s="407"/>
      <c r="C80" s="407"/>
      <c r="D80" s="407"/>
      <c r="E80" s="407"/>
      <c r="F80" s="407"/>
      <c r="G80" s="407"/>
      <c r="H80" s="407"/>
      <c r="I80" s="407"/>
      <c r="J80" s="407"/>
      <c r="K80" s="407"/>
      <c r="L80" s="407"/>
      <c r="M80" s="194"/>
    </row>
    <row r="81" spans="2:13" ht="24" customHeight="1">
      <c r="B81" s="407"/>
      <c r="C81" s="407"/>
      <c r="D81" s="407"/>
      <c r="E81" s="407"/>
      <c r="F81" s="407"/>
      <c r="G81" s="407"/>
      <c r="H81" s="407"/>
      <c r="I81" s="407"/>
      <c r="J81" s="407"/>
      <c r="K81" s="407"/>
      <c r="L81" s="407"/>
      <c r="M81" s="194"/>
    </row>
    <row r="82" spans="2:13" ht="24" customHeight="1">
      <c r="B82" s="407"/>
      <c r="C82" s="407"/>
      <c r="D82" s="407"/>
      <c r="E82" s="407"/>
      <c r="F82" s="407"/>
      <c r="G82" s="407"/>
      <c r="H82" s="407"/>
      <c r="I82" s="407"/>
      <c r="J82" s="407"/>
      <c r="K82" s="407"/>
      <c r="L82" s="407"/>
      <c r="M82" s="194"/>
    </row>
    <row r="83" spans="2:13" ht="24" customHeight="1">
      <c r="B83" s="407"/>
      <c r="C83" s="407"/>
      <c r="D83" s="407"/>
      <c r="E83" s="407"/>
      <c r="F83" s="407"/>
      <c r="G83" s="407"/>
      <c r="H83" s="407"/>
      <c r="I83" s="407"/>
      <c r="J83" s="407"/>
      <c r="K83" s="407"/>
      <c r="L83" s="407"/>
      <c r="M83" s="194"/>
    </row>
    <row r="84" spans="2:13" ht="24" customHeight="1">
      <c r="B84" s="407"/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194"/>
    </row>
    <row r="85" spans="2:13" ht="24" customHeight="1">
      <c r="B85" s="407"/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194"/>
    </row>
    <row r="86" spans="2:13" ht="24" customHeight="1">
      <c r="B86" s="407"/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194"/>
    </row>
    <row r="87" spans="2:13" ht="24" customHeight="1">
      <c r="B87" s="407"/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194"/>
    </row>
    <row r="88" spans="2:13" ht="24" customHeight="1">
      <c r="B88" s="194" t="s">
        <v>91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</row>
  </sheetData>
  <sheetProtection password="DE4A" sheet="1"/>
  <mergeCells count="65">
    <mergeCell ref="B80:L87"/>
    <mergeCell ref="D64:H64"/>
    <mergeCell ref="D65:H65"/>
    <mergeCell ref="D66:H66"/>
    <mergeCell ref="D67:H67"/>
    <mergeCell ref="B69:D69"/>
    <mergeCell ref="B70:L76"/>
    <mergeCell ref="D58:H58"/>
    <mergeCell ref="D59:H59"/>
    <mergeCell ref="D60:H60"/>
    <mergeCell ref="D61:H61"/>
    <mergeCell ref="D62:H62"/>
    <mergeCell ref="D63:H63"/>
    <mergeCell ref="D50:H50"/>
    <mergeCell ref="D51:H51"/>
    <mergeCell ref="D52:H52"/>
    <mergeCell ref="D53:H53"/>
    <mergeCell ref="D54:H54"/>
    <mergeCell ref="A56:H56"/>
    <mergeCell ref="D44:H44"/>
    <mergeCell ref="D45:H45"/>
    <mergeCell ref="D46:H46"/>
    <mergeCell ref="D47:H47"/>
    <mergeCell ref="D48:H48"/>
    <mergeCell ref="D49:H49"/>
    <mergeCell ref="D36:H36"/>
    <mergeCell ref="D37:H37"/>
    <mergeCell ref="D38:H38"/>
    <mergeCell ref="D39:H39"/>
    <mergeCell ref="D40:H40"/>
    <mergeCell ref="A42:F42"/>
    <mergeCell ref="A29:F29"/>
    <mergeCell ref="D31:H31"/>
    <mergeCell ref="D32:H32"/>
    <mergeCell ref="D33:H33"/>
    <mergeCell ref="D34:H34"/>
    <mergeCell ref="D35:H35"/>
    <mergeCell ref="D22:H22"/>
    <mergeCell ref="D23:H23"/>
    <mergeCell ref="D24:H24"/>
    <mergeCell ref="D25:H25"/>
    <mergeCell ref="D26:H26"/>
    <mergeCell ref="D27:H27"/>
    <mergeCell ref="C13:F13"/>
    <mergeCell ref="A16:F16"/>
    <mergeCell ref="D18:H18"/>
    <mergeCell ref="D19:H19"/>
    <mergeCell ref="D20:H20"/>
    <mergeCell ref="D21:H21"/>
    <mergeCell ref="D2:N2"/>
    <mergeCell ref="C9:F9"/>
    <mergeCell ref="N9:O9"/>
    <mergeCell ref="C10:F10"/>
    <mergeCell ref="C11:F11"/>
    <mergeCell ref="C12:F12"/>
    <mergeCell ref="K22:M22"/>
    <mergeCell ref="K23:M23"/>
    <mergeCell ref="K24:M24"/>
    <mergeCell ref="K25:M25"/>
    <mergeCell ref="K26:M26"/>
    <mergeCell ref="A3:B3"/>
    <mergeCell ref="A4:B4"/>
    <mergeCell ref="A5:B5"/>
    <mergeCell ref="A6:B6"/>
    <mergeCell ref="H8:L8"/>
  </mergeCells>
  <printOptions/>
  <pageMargins left="0.3937007874015748" right="0.35433070866141736" top="0.6692913385826772" bottom="0.5118110236220472" header="0.31496062992125984" footer="0.15748031496062992"/>
  <pageSetup horizontalDpi="600" verticalDpi="600" orientation="landscape" paperSize="9" scale="75" r:id="rId1"/>
  <headerFooter>
    <oddFooter>&amp;R&amp;P</oddFooter>
  </headerFooter>
  <rowBreaks count="5" manualBreakCount="5">
    <brk id="15" max="255" man="1"/>
    <brk id="28" max="255" man="1"/>
    <brk id="41" max="255" man="1"/>
    <brk id="55" max="255" man="1"/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B1">
      <selection activeCell="B7" sqref="A1:IV16384"/>
    </sheetView>
  </sheetViews>
  <sheetFormatPr defaultColWidth="7.00390625" defaultRowHeight="15"/>
  <cols>
    <col min="1" max="1" width="12.7109375" style="128" customWidth="1"/>
    <col min="2" max="2" width="8.00390625" style="128" customWidth="1"/>
    <col min="3" max="3" width="2.8515625" style="128" customWidth="1"/>
    <col min="4" max="5" width="11.57421875" style="128" customWidth="1"/>
    <col min="6" max="6" width="12.421875" style="128" customWidth="1"/>
    <col min="7" max="7" width="12.28125" style="128" customWidth="1"/>
    <col min="8" max="8" width="13.140625" style="128" customWidth="1"/>
    <col min="9" max="9" width="14.421875" style="128" customWidth="1"/>
    <col min="10" max="10" width="14.7109375" style="128" customWidth="1"/>
    <col min="11" max="11" width="14.8515625" style="128" customWidth="1"/>
    <col min="12" max="16384" width="7.00390625" style="128" customWidth="1"/>
  </cols>
  <sheetData>
    <row r="1" ht="20.25">
      <c r="J1" s="128" t="str">
        <f>summary2022Y!A6</f>
        <v>สำนักงานคดีกิจการอัยการสูงสุด</v>
      </c>
    </row>
    <row r="2" spans="1:11" s="119" customFormat="1" ht="31.5" customHeight="1">
      <c r="A2" s="175" t="s">
        <v>117</v>
      </c>
      <c r="B2" s="246">
        <v>3.1</v>
      </c>
      <c r="C2" s="176" t="s">
        <v>0</v>
      </c>
      <c r="D2" s="389" t="s">
        <v>123</v>
      </c>
      <c r="E2" s="390"/>
      <c r="F2" s="390"/>
      <c r="G2" s="390"/>
      <c r="H2" s="390"/>
      <c r="I2" s="390"/>
      <c r="J2" s="390"/>
      <c r="K2" s="247"/>
    </row>
    <row r="3" spans="1:4" s="119" customFormat="1" ht="24.75" customHeight="1">
      <c r="A3" s="384" t="s">
        <v>1</v>
      </c>
      <c r="B3" s="385"/>
      <c r="C3" s="176" t="s">
        <v>0</v>
      </c>
      <c r="D3" s="177">
        <v>3</v>
      </c>
    </row>
    <row r="4" spans="1:5" s="119" customFormat="1" ht="24.75" customHeight="1">
      <c r="A4" s="384" t="s">
        <v>2</v>
      </c>
      <c r="B4" s="385"/>
      <c r="C4" s="178" t="s">
        <v>0</v>
      </c>
      <c r="D4" s="179" t="e">
        <f>IF(E6=1,"N/A",I10)</f>
        <v>#DIV/0!</v>
      </c>
      <c r="E4" s="180"/>
    </row>
    <row r="5" spans="1:5" s="119" customFormat="1" ht="24.75" customHeight="1">
      <c r="A5" s="384" t="s">
        <v>3</v>
      </c>
      <c r="B5" s="385"/>
      <c r="C5" s="178" t="s">
        <v>0</v>
      </c>
      <c r="D5" s="181" t="e">
        <f>IF(D6="N/A","N/A",IF(D6&gt;=4.5,"ดีมาก",IF(D6&gt;=3.5,"ดี",IF(D6&gt;=2.5,"ปานกลาง",IF(D6&gt;=1.5,"ต่ำ","ต่ำมาก")))))</f>
        <v>#DIV/0!</v>
      </c>
      <c r="E5" s="180"/>
    </row>
    <row r="6" spans="1:6" s="119" customFormat="1" ht="24.75" customHeight="1">
      <c r="A6" s="384" t="s">
        <v>4</v>
      </c>
      <c r="B6" s="385"/>
      <c r="C6" s="178" t="s">
        <v>0</v>
      </c>
      <c r="D6" s="182" t="e">
        <f>IF(E6=1,1,J10)</f>
        <v>#DIV/0!</v>
      </c>
      <c r="E6" s="343"/>
      <c r="F6" s="124" t="s">
        <v>5</v>
      </c>
    </row>
    <row r="7" spans="6:7" s="119" customFormat="1" ht="20.25">
      <c r="F7" s="205"/>
      <c r="G7" s="206"/>
    </row>
    <row r="8" spans="1:8" s="187" customFormat="1" ht="26.25" customHeight="1">
      <c r="A8" s="120"/>
      <c r="C8" s="118"/>
      <c r="D8" s="416" t="s">
        <v>6</v>
      </c>
      <c r="E8" s="416"/>
      <c r="F8" s="416"/>
      <c r="G8" s="416"/>
      <c r="H8" s="416"/>
    </row>
    <row r="9" spans="1:10" s="187" customFormat="1" ht="26.25" customHeight="1">
      <c r="A9" s="120"/>
      <c r="C9" s="118"/>
      <c r="D9" s="197" t="s">
        <v>14</v>
      </c>
      <c r="E9" s="197" t="s">
        <v>15</v>
      </c>
      <c r="F9" s="197" t="s">
        <v>16</v>
      </c>
      <c r="G9" s="197" t="s">
        <v>17</v>
      </c>
      <c r="H9" s="197" t="s">
        <v>18</v>
      </c>
      <c r="I9" s="201" t="s">
        <v>2</v>
      </c>
      <c r="J9" s="342" t="s">
        <v>7</v>
      </c>
    </row>
    <row r="10" spans="2:10" s="187" customFormat="1" ht="26.25" customHeight="1">
      <c r="B10" s="195"/>
      <c r="D10" s="196">
        <v>40</v>
      </c>
      <c r="E10" s="196">
        <v>50</v>
      </c>
      <c r="F10" s="196">
        <v>60</v>
      </c>
      <c r="G10" s="196">
        <v>70</v>
      </c>
      <c r="H10" s="196">
        <v>80</v>
      </c>
      <c r="I10" s="204" t="e">
        <f>J13*100/J12</f>
        <v>#DIV/0!</v>
      </c>
      <c r="J10" s="20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7" customFormat="1" ht="20.25">
      <c r="C11" s="207"/>
      <c r="D11" s="208"/>
      <c r="E11" s="209"/>
    </row>
    <row r="12" spans="4:11" s="186" customFormat="1" ht="54.75" customHeight="1">
      <c r="D12" s="412" t="s">
        <v>167</v>
      </c>
      <c r="E12" s="413"/>
      <c r="F12" s="413"/>
      <c r="G12" s="413"/>
      <c r="H12" s="413"/>
      <c r="I12" s="413"/>
      <c r="J12" s="344"/>
      <c r="K12" s="124" t="s">
        <v>8</v>
      </c>
    </row>
    <row r="13" spans="4:11" s="186" customFormat="1" ht="54.75" customHeight="1">
      <c r="D13" s="412" t="s">
        <v>168</v>
      </c>
      <c r="E13" s="412"/>
      <c r="F13" s="412"/>
      <c r="G13" s="412"/>
      <c r="H13" s="412"/>
      <c r="I13" s="412"/>
      <c r="J13" s="344"/>
      <c r="K13" s="124" t="s">
        <v>8</v>
      </c>
    </row>
    <row r="14" spans="4:11" s="186" customFormat="1" ht="31.5" customHeight="1">
      <c r="D14" s="189"/>
      <c r="E14" s="190"/>
      <c r="F14" s="190"/>
      <c r="G14" s="190"/>
      <c r="H14" s="190"/>
      <c r="I14" s="190"/>
      <c r="J14" s="191"/>
      <c r="K14" s="192"/>
    </row>
    <row r="15" spans="4:11" s="186" customFormat="1" ht="54.75" customHeight="1">
      <c r="D15" s="414" t="s">
        <v>125</v>
      </c>
      <c r="E15" s="414"/>
      <c r="F15" s="414"/>
      <c r="G15" s="414"/>
      <c r="H15" s="414"/>
      <c r="I15" s="193" t="e">
        <f>J13*100/J12</f>
        <v>#DIV/0!</v>
      </c>
      <c r="J15" s="191"/>
      <c r="K15" s="192"/>
    </row>
    <row r="16" spans="4:11" s="186" customFormat="1" ht="28.5" customHeight="1">
      <c r="D16" s="189"/>
      <c r="E16" s="190"/>
      <c r="F16" s="190"/>
      <c r="G16" s="190"/>
      <c r="H16" s="190"/>
      <c r="I16" s="190"/>
      <c r="J16" s="191"/>
      <c r="K16" s="192"/>
    </row>
    <row r="17" spans="2:4" s="125" customFormat="1" ht="24" customHeight="1">
      <c r="B17" s="411" t="s">
        <v>68</v>
      </c>
      <c r="C17" s="411"/>
      <c r="D17" s="411"/>
    </row>
    <row r="18" spans="2:11" s="125" customFormat="1" ht="24" customHeight="1">
      <c r="B18" s="415"/>
      <c r="C18" s="415"/>
      <c r="D18" s="415"/>
      <c r="E18" s="415"/>
      <c r="F18" s="415"/>
      <c r="G18" s="415"/>
      <c r="H18" s="415"/>
      <c r="I18" s="415"/>
      <c r="J18" s="415"/>
      <c r="K18" s="415"/>
    </row>
    <row r="19" spans="2:11" s="125" customFormat="1" ht="24" customHeight="1">
      <c r="B19" s="415"/>
      <c r="C19" s="415"/>
      <c r="D19" s="415"/>
      <c r="E19" s="415"/>
      <c r="F19" s="415"/>
      <c r="G19" s="415"/>
      <c r="H19" s="415"/>
      <c r="I19" s="415"/>
      <c r="J19" s="415"/>
      <c r="K19" s="415"/>
    </row>
    <row r="20" spans="2:11" s="125" customFormat="1" ht="24" customHeight="1">
      <c r="B20" s="415"/>
      <c r="C20" s="415"/>
      <c r="D20" s="415"/>
      <c r="E20" s="415"/>
      <c r="F20" s="415"/>
      <c r="G20" s="415"/>
      <c r="H20" s="415"/>
      <c r="I20" s="415"/>
      <c r="J20" s="415"/>
      <c r="K20" s="415"/>
    </row>
    <row r="21" spans="2:11" s="125" customFormat="1" ht="24" customHeight="1">
      <c r="B21" s="415"/>
      <c r="C21" s="415"/>
      <c r="D21" s="415"/>
      <c r="E21" s="415"/>
      <c r="F21" s="415"/>
      <c r="G21" s="415"/>
      <c r="H21" s="415"/>
      <c r="I21" s="415"/>
      <c r="J21" s="415"/>
      <c r="K21" s="415"/>
    </row>
    <row r="22" spans="2:11" s="125" customFormat="1" ht="24" customHeight="1">
      <c r="B22" s="415"/>
      <c r="C22" s="415"/>
      <c r="D22" s="415"/>
      <c r="E22" s="415"/>
      <c r="F22" s="415"/>
      <c r="G22" s="415"/>
      <c r="H22" s="415"/>
      <c r="I22" s="415"/>
      <c r="J22" s="415"/>
      <c r="K22" s="415"/>
    </row>
    <row r="23" spans="2:11" s="125" customFormat="1" ht="24" customHeight="1">
      <c r="B23" s="415"/>
      <c r="C23" s="415"/>
      <c r="D23" s="415"/>
      <c r="E23" s="415"/>
      <c r="F23" s="415"/>
      <c r="G23" s="415"/>
      <c r="H23" s="415"/>
      <c r="I23" s="415"/>
      <c r="J23" s="415"/>
      <c r="K23" s="415"/>
    </row>
    <row r="24" spans="2:11" s="125" customFormat="1" ht="24" customHeight="1">
      <c r="B24" s="411" t="s">
        <v>62</v>
      </c>
      <c r="C24" s="411"/>
      <c r="D24" s="411"/>
      <c r="E24" s="411"/>
      <c r="F24" s="411"/>
      <c r="G24" s="411"/>
      <c r="H24" s="411"/>
      <c r="I24" s="411"/>
      <c r="J24" s="411"/>
      <c r="K24" s="411"/>
    </row>
    <row r="25" spans="2:11" s="125" customFormat="1" ht="24" customHeight="1">
      <c r="B25" s="127"/>
      <c r="C25" s="127"/>
      <c r="D25" s="127"/>
      <c r="E25" s="127"/>
      <c r="F25" s="127"/>
      <c r="G25" s="127"/>
      <c r="H25" s="127"/>
      <c r="I25" s="127"/>
      <c r="J25" s="127"/>
      <c r="K25" s="127"/>
    </row>
    <row r="26" spans="2:11" ht="24" customHeight="1">
      <c r="B26" s="194" t="s">
        <v>23</v>
      </c>
      <c r="C26" s="194"/>
      <c r="D26" s="194"/>
      <c r="E26" s="194"/>
      <c r="F26" s="194"/>
      <c r="G26" s="194"/>
      <c r="H26" s="194"/>
      <c r="I26" s="194"/>
      <c r="J26" s="194"/>
      <c r="K26" s="194"/>
    </row>
    <row r="27" spans="2:11" ht="24" customHeight="1">
      <c r="B27" s="410"/>
      <c r="C27" s="410"/>
      <c r="D27" s="410"/>
      <c r="E27" s="410"/>
      <c r="F27" s="410"/>
      <c r="G27" s="410"/>
      <c r="H27" s="410"/>
      <c r="I27" s="410"/>
      <c r="J27" s="410"/>
      <c r="K27" s="410"/>
    </row>
    <row r="28" spans="2:11" ht="24" customHeight="1">
      <c r="B28" s="410"/>
      <c r="C28" s="410"/>
      <c r="D28" s="410"/>
      <c r="E28" s="410"/>
      <c r="F28" s="410"/>
      <c r="G28" s="410"/>
      <c r="H28" s="410"/>
      <c r="I28" s="410"/>
      <c r="J28" s="410"/>
      <c r="K28" s="410"/>
    </row>
    <row r="29" spans="2:11" ht="24" customHeight="1">
      <c r="B29" s="410"/>
      <c r="C29" s="410"/>
      <c r="D29" s="410"/>
      <c r="E29" s="410"/>
      <c r="F29" s="410"/>
      <c r="G29" s="410"/>
      <c r="H29" s="410"/>
      <c r="I29" s="410"/>
      <c r="J29" s="410"/>
      <c r="K29" s="410"/>
    </row>
    <row r="30" spans="2:11" ht="24" customHeight="1">
      <c r="B30" s="410"/>
      <c r="C30" s="410"/>
      <c r="D30" s="410"/>
      <c r="E30" s="410"/>
      <c r="F30" s="410"/>
      <c r="G30" s="410"/>
      <c r="H30" s="410"/>
      <c r="I30" s="410"/>
      <c r="J30" s="410"/>
      <c r="K30" s="410"/>
    </row>
    <row r="31" spans="2:11" ht="24" customHeight="1">
      <c r="B31" s="410"/>
      <c r="C31" s="410"/>
      <c r="D31" s="410"/>
      <c r="E31" s="410"/>
      <c r="F31" s="410"/>
      <c r="G31" s="410"/>
      <c r="H31" s="410"/>
      <c r="I31" s="410"/>
      <c r="J31" s="410"/>
      <c r="K31" s="410"/>
    </row>
    <row r="32" spans="2:11" ht="24" customHeight="1">
      <c r="B32" s="410"/>
      <c r="C32" s="410"/>
      <c r="D32" s="410"/>
      <c r="E32" s="410"/>
      <c r="F32" s="410"/>
      <c r="G32" s="410"/>
      <c r="H32" s="410"/>
      <c r="I32" s="410"/>
      <c r="J32" s="410"/>
      <c r="K32" s="410"/>
    </row>
    <row r="33" spans="2:10" ht="24" customHeight="1">
      <c r="B33" s="411" t="s">
        <v>62</v>
      </c>
      <c r="C33" s="411"/>
      <c r="D33" s="411"/>
      <c r="E33" s="411"/>
      <c r="F33" s="411"/>
      <c r="G33" s="411"/>
      <c r="H33" s="411"/>
      <c r="I33" s="411"/>
      <c r="J33" s="411"/>
    </row>
    <row r="34" ht="24" customHeight="1"/>
  </sheetData>
  <sheetProtection password="DE4A" sheet="1"/>
  <mergeCells count="14">
    <mergeCell ref="D2:J2"/>
    <mergeCell ref="A3:B3"/>
    <mergeCell ref="A4:B4"/>
    <mergeCell ref="A5:B5"/>
    <mergeCell ref="A6:B6"/>
    <mergeCell ref="D8:H8"/>
    <mergeCell ref="B27:K32"/>
    <mergeCell ref="B33:J33"/>
    <mergeCell ref="D12:I12"/>
    <mergeCell ref="D13:I13"/>
    <mergeCell ref="D15:H15"/>
    <mergeCell ref="B17:D17"/>
    <mergeCell ref="B18:K23"/>
    <mergeCell ref="B24:K2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D5" sqref="D5"/>
    </sheetView>
  </sheetViews>
  <sheetFormatPr defaultColWidth="7.00390625" defaultRowHeight="15"/>
  <cols>
    <col min="1" max="1" width="13.57421875" style="319" customWidth="1"/>
    <col min="2" max="2" width="7.140625" style="319" customWidth="1"/>
    <col min="3" max="3" width="2.421875" style="319" customWidth="1"/>
    <col min="4" max="8" width="11.57421875" style="319" customWidth="1"/>
    <col min="9" max="9" width="15.28125" style="319" customWidth="1"/>
    <col min="10" max="10" width="16.8515625" style="319" customWidth="1"/>
    <col min="11" max="11" width="8.28125" style="319" customWidth="1"/>
    <col min="12" max="12" width="8.421875" style="319" customWidth="1"/>
    <col min="13" max="13" width="12.8515625" style="319" bestFit="1" customWidth="1"/>
    <col min="14" max="14" width="12.140625" style="319" bestFit="1" customWidth="1"/>
    <col min="15" max="15" width="13.00390625" style="319" bestFit="1" customWidth="1"/>
    <col min="16" max="16" width="7.00390625" style="319" customWidth="1"/>
    <col min="17" max="17" width="11.140625" style="319" customWidth="1"/>
    <col min="18" max="16384" width="7.00390625" style="319" customWidth="1"/>
  </cols>
  <sheetData>
    <row r="1" ht="19.5">
      <c r="I1" s="319" t="str">
        <f>summary2022Y!A6</f>
        <v>สำนักงานคดีกิจการอัยการสูงสุด</v>
      </c>
    </row>
    <row r="2" spans="1:14" s="332" customFormat="1" ht="30" customHeight="1">
      <c r="A2" s="336" t="s">
        <v>118</v>
      </c>
      <c r="B2" s="341">
        <v>4.2</v>
      </c>
      <c r="C2" s="297" t="s">
        <v>0</v>
      </c>
      <c r="D2" s="432" t="s">
        <v>175</v>
      </c>
      <c r="E2" s="433"/>
      <c r="F2" s="433"/>
      <c r="G2" s="433"/>
      <c r="H2" s="433"/>
      <c r="I2" s="433"/>
      <c r="J2" s="433"/>
      <c r="K2" s="433"/>
      <c r="L2" s="433"/>
      <c r="M2" s="433"/>
      <c r="N2" s="340"/>
    </row>
    <row r="3" spans="1:4" s="332" customFormat="1" ht="24.75" customHeight="1">
      <c r="A3" s="434" t="s">
        <v>1</v>
      </c>
      <c r="B3" s="435"/>
      <c r="C3" s="297" t="s">
        <v>0</v>
      </c>
      <c r="D3" s="339">
        <v>3</v>
      </c>
    </row>
    <row r="4" spans="1:5" s="332" customFormat="1" ht="24.75" customHeight="1">
      <c r="A4" s="434" t="s">
        <v>2</v>
      </c>
      <c r="B4" s="435"/>
      <c r="C4" s="298" t="s">
        <v>0</v>
      </c>
      <c r="D4" s="338">
        <f>IF(E6=1,"N/A",I10)</f>
        <v>0</v>
      </c>
      <c r="E4" s="319"/>
    </row>
    <row r="5" spans="1:5" s="332" customFormat="1" ht="24.75" customHeight="1">
      <c r="A5" s="434" t="s">
        <v>3</v>
      </c>
      <c r="B5" s="435"/>
      <c r="C5" s="298" t="s">
        <v>0</v>
      </c>
      <c r="D5" s="337" t="str">
        <f>IF(I10&gt;=3,"ดีมาก",IF(I10&gt;=2,"ปานกลาง",IF(I10&gt;=1,"ต่ำ","ต่ำมาก")))</f>
        <v>ต่ำมาก</v>
      </c>
      <c r="E5" s="319"/>
    </row>
    <row r="6" spans="1:6" s="332" customFormat="1" ht="24.75" customHeight="1">
      <c r="A6" s="434" t="s">
        <v>4</v>
      </c>
      <c r="B6" s="435"/>
      <c r="C6" s="298" t="s">
        <v>0</v>
      </c>
      <c r="D6" s="335">
        <f>IF(E6=1,1,J10)</f>
        <v>1</v>
      </c>
      <c r="E6" s="334"/>
      <c r="F6" s="322" t="s">
        <v>5</v>
      </c>
    </row>
    <row r="7" s="332" customFormat="1" ht="19.5">
      <c r="G7" s="333"/>
    </row>
    <row r="8" spans="1:10" s="299" customFormat="1" ht="22.5" customHeight="1">
      <c r="A8" s="331"/>
      <c r="C8" s="330"/>
      <c r="D8" s="436" t="s">
        <v>6</v>
      </c>
      <c r="E8" s="436"/>
      <c r="F8" s="436"/>
      <c r="G8" s="436"/>
      <c r="H8" s="436"/>
      <c r="I8" s="316"/>
      <c r="J8" s="316"/>
    </row>
    <row r="9" spans="1:10" s="299" customFormat="1" ht="22.5" customHeight="1">
      <c r="A9" s="331"/>
      <c r="C9" s="330"/>
      <c r="D9" s="305" t="s">
        <v>14</v>
      </c>
      <c r="E9" s="305" t="s">
        <v>15</v>
      </c>
      <c r="F9" s="305" t="s">
        <v>16</v>
      </c>
      <c r="G9" s="305" t="s">
        <v>17</v>
      </c>
      <c r="H9" s="305" t="s">
        <v>18</v>
      </c>
      <c r="I9" s="306" t="s">
        <v>2</v>
      </c>
      <c r="J9" s="307" t="s">
        <v>7</v>
      </c>
    </row>
    <row r="10" spans="2:10" s="299" customFormat="1" ht="22.5" customHeight="1">
      <c r="B10" s="329"/>
      <c r="D10" s="308">
        <v>1</v>
      </c>
      <c r="E10" s="309"/>
      <c r="F10" s="308">
        <v>2</v>
      </c>
      <c r="G10" s="309"/>
      <c r="H10" s="308">
        <v>3</v>
      </c>
      <c r="I10" s="311">
        <f>J13</f>
        <v>0</v>
      </c>
      <c r="J10" s="310">
        <f>6-IF(E6=1,5,IF(I10=H10,1,IF(I10=F10,3,IF(I10=D10,5,IF(I10=0,5)))))</f>
        <v>1</v>
      </c>
    </row>
    <row r="11" spans="3:5" s="299" customFormat="1" ht="19.5">
      <c r="C11" s="328"/>
      <c r="D11" s="327"/>
      <c r="E11" s="324"/>
    </row>
    <row r="12" spans="4:16" s="299" customFormat="1" ht="39.75" customHeight="1">
      <c r="D12" s="428" t="s">
        <v>174</v>
      </c>
      <c r="E12" s="429"/>
      <c r="F12" s="429"/>
      <c r="G12" s="429"/>
      <c r="H12" s="429"/>
      <c r="I12" s="429"/>
      <c r="J12" s="311">
        <v>3</v>
      </c>
      <c r="K12" s="322" t="s">
        <v>8</v>
      </c>
      <c r="M12" s="326"/>
      <c r="N12" s="303"/>
      <c r="O12" s="303"/>
      <c r="P12" s="303"/>
    </row>
    <row r="13" spans="4:17" s="299" customFormat="1" ht="39.75" customHeight="1">
      <c r="D13" s="428" t="s">
        <v>173</v>
      </c>
      <c r="E13" s="428"/>
      <c r="F13" s="428"/>
      <c r="G13" s="428"/>
      <c r="H13" s="428"/>
      <c r="I13" s="428"/>
      <c r="J13" s="312">
        <f>M19</f>
        <v>0</v>
      </c>
      <c r="K13" s="322" t="s">
        <v>8</v>
      </c>
      <c r="M13" s="303"/>
      <c r="N13" s="303"/>
      <c r="O13" s="303"/>
      <c r="P13" s="303"/>
      <c r="Q13" s="303"/>
    </row>
    <row r="14" spans="4:17" s="299" customFormat="1" ht="19.5">
      <c r="D14" s="323"/>
      <c r="E14" s="323"/>
      <c r="F14" s="323"/>
      <c r="G14" s="323"/>
      <c r="H14" s="323"/>
      <c r="I14" s="323"/>
      <c r="J14" s="313"/>
      <c r="K14" s="322"/>
      <c r="M14" s="321"/>
      <c r="N14" s="321"/>
      <c r="O14" s="321"/>
      <c r="P14" s="303"/>
      <c r="Q14" s="303"/>
    </row>
    <row r="15" spans="4:17" s="316" customFormat="1" ht="24" customHeight="1">
      <c r="D15" s="430" t="s">
        <v>152</v>
      </c>
      <c r="E15" s="430"/>
      <c r="F15" s="430"/>
      <c r="G15" s="430"/>
      <c r="H15" s="430"/>
      <c r="I15" s="430"/>
      <c r="J15" s="325" t="s">
        <v>135</v>
      </c>
      <c r="K15" s="431" t="s">
        <v>136</v>
      </c>
      <c r="L15" s="431"/>
      <c r="M15" s="317"/>
      <c r="N15" s="317"/>
      <c r="O15" s="317"/>
      <c r="P15" s="318"/>
      <c r="Q15" s="318"/>
    </row>
    <row r="16" spans="4:17" s="299" customFormat="1" ht="54.75" customHeight="1">
      <c r="D16" s="421" t="s">
        <v>172</v>
      </c>
      <c r="E16" s="422"/>
      <c r="F16" s="422"/>
      <c r="G16" s="422"/>
      <c r="H16" s="422"/>
      <c r="I16" s="423"/>
      <c r="J16" s="314"/>
      <c r="K16" s="424">
        <f>IF(ISBLANK(J16),"",IF(N16&gt;=0,"ผ่าน",IF(N16&lt;0,"ไม่ผ่าน",IF(N16&gt;=0,"ผ่าน",IF(N16&lt;0,"ไม่ผ่าน")))))</f>
      </c>
      <c r="L16" s="425"/>
      <c r="M16" s="300">
        <v>242857</v>
      </c>
      <c r="N16" s="301">
        <f>M16-J16</f>
        <v>242857</v>
      </c>
      <c r="O16" s="302"/>
      <c r="P16" s="303"/>
      <c r="Q16" s="304"/>
    </row>
    <row r="17" spans="4:17" s="299" customFormat="1" ht="69.75" customHeight="1">
      <c r="D17" s="421" t="s">
        <v>171</v>
      </c>
      <c r="E17" s="422"/>
      <c r="F17" s="422"/>
      <c r="G17" s="422"/>
      <c r="H17" s="422"/>
      <c r="I17" s="423"/>
      <c r="J17" s="315"/>
      <c r="K17" s="424">
        <f>IF(ISBLANK(J17),"",IF(N17&gt;=0,"ผ่าน",IF(N17&lt;0,"ไม่ผ่าน",IF(N17&gt;=0,"ผ่าน",IF(N17&lt;0,"ไม่ผ่าน")))))</f>
      </c>
      <c r="L17" s="425"/>
      <c r="M17" s="300">
        <v>242978</v>
      </c>
      <c r="N17" s="301">
        <f>M17-J17</f>
        <v>242978</v>
      </c>
      <c r="O17" s="303"/>
      <c r="P17" s="303"/>
      <c r="Q17" s="303"/>
    </row>
    <row r="18" spans="4:17" s="299" customFormat="1" ht="88.5" customHeight="1">
      <c r="D18" s="421" t="s">
        <v>170</v>
      </c>
      <c r="E18" s="422"/>
      <c r="F18" s="422"/>
      <c r="G18" s="422"/>
      <c r="H18" s="422"/>
      <c r="I18" s="423"/>
      <c r="J18" s="314"/>
      <c r="K18" s="424">
        <f>IF(ISBLANK(J18),"",IF(N18&gt;=0,"ผ่าน",IF(N18&lt;0,"ไม่ผ่าน",IF(N18&gt;=0,"ผ่าน",IF(N18&lt;0,"ไม่ผ่าน")))))</f>
      </c>
      <c r="L18" s="425"/>
      <c r="M18" s="300">
        <v>243069</v>
      </c>
      <c r="N18" s="301">
        <f>M18-J18</f>
        <v>243069</v>
      </c>
      <c r="O18" s="303"/>
      <c r="P18" s="303"/>
      <c r="Q18" s="303"/>
    </row>
    <row r="19" spans="4:17" s="299" customFormat="1" ht="15.75" customHeight="1">
      <c r="D19" s="323"/>
      <c r="E19" s="323"/>
      <c r="F19" s="323"/>
      <c r="G19" s="323"/>
      <c r="H19" s="323"/>
      <c r="I19" s="323"/>
      <c r="J19" s="323"/>
      <c r="K19" s="322"/>
      <c r="M19" s="321">
        <f>COUNTIF(K16:L18,"ผ่าน")</f>
        <v>0</v>
      </c>
      <c r="N19" s="321"/>
      <c r="O19" s="303"/>
      <c r="P19" s="303"/>
      <c r="Q19" s="303"/>
    </row>
    <row r="20" spans="3:17" s="299" customFormat="1" ht="19.5">
      <c r="C20" s="426" t="s">
        <v>37</v>
      </c>
      <c r="D20" s="426"/>
      <c r="E20" s="426"/>
      <c r="F20" s="323"/>
      <c r="G20" s="323"/>
      <c r="H20" s="323"/>
      <c r="I20" s="323"/>
      <c r="J20" s="323"/>
      <c r="K20" s="322"/>
      <c r="O20" s="303"/>
      <c r="P20" s="303"/>
      <c r="Q20" s="303"/>
    </row>
    <row r="21" spans="3:16" s="299" customFormat="1" ht="19.5">
      <c r="C21" s="427" t="s">
        <v>169</v>
      </c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321"/>
      <c r="O21" s="321"/>
      <c r="P21" s="303"/>
    </row>
    <row r="22" spans="4:14" s="299" customFormat="1" ht="19.5">
      <c r="D22" s="323"/>
      <c r="E22" s="323"/>
      <c r="F22" s="323"/>
      <c r="G22" s="323"/>
      <c r="H22" s="323"/>
      <c r="I22" s="323"/>
      <c r="J22" s="323"/>
      <c r="K22" s="322"/>
      <c r="M22" s="321"/>
      <c r="N22" s="321"/>
    </row>
    <row r="23" spans="2:4" s="320" customFormat="1" ht="19.5">
      <c r="B23" s="417" t="s">
        <v>68</v>
      </c>
      <c r="C23" s="417"/>
      <c r="D23" s="417"/>
    </row>
    <row r="24" spans="2:12" s="320" customFormat="1" ht="19.5"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</row>
    <row r="25" spans="2:12" s="320" customFormat="1" ht="19.5"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</row>
    <row r="26" spans="2:12" s="320" customFormat="1" ht="19.5"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</row>
    <row r="27" spans="2:12" s="320" customFormat="1" ht="19.5"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</row>
    <row r="28" spans="2:12" s="320" customFormat="1" ht="19.5"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</row>
    <row r="29" spans="2:12" s="320" customFormat="1" ht="19.5"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</row>
    <row r="30" spans="2:12" s="320" customFormat="1" ht="19.5"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</row>
    <row r="31" spans="2:12" s="320" customFormat="1" ht="19.5">
      <c r="B31" s="417" t="s">
        <v>62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</row>
    <row r="32" ht="24" customHeight="1">
      <c r="B32" s="319" t="s">
        <v>23</v>
      </c>
    </row>
    <row r="33" spans="2:12" ht="24" customHeight="1">
      <c r="B33" s="419"/>
      <c r="C33" s="420"/>
      <c r="D33" s="420"/>
      <c r="E33" s="420"/>
      <c r="F33" s="420"/>
      <c r="G33" s="420"/>
      <c r="H33" s="420"/>
      <c r="I33" s="420"/>
      <c r="J33" s="420"/>
      <c r="K33" s="420"/>
      <c r="L33" s="420"/>
    </row>
    <row r="34" spans="2:12" ht="24" customHeight="1">
      <c r="B34" s="419"/>
      <c r="C34" s="420"/>
      <c r="D34" s="420"/>
      <c r="E34" s="420"/>
      <c r="F34" s="420"/>
      <c r="G34" s="420"/>
      <c r="H34" s="420"/>
      <c r="I34" s="420"/>
      <c r="J34" s="420"/>
      <c r="K34" s="420"/>
      <c r="L34" s="420"/>
    </row>
    <row r="35" spans="2:12" ht="24" customHeight="1">
      <c r="B35" s="419"/>
      <c r="C35" s="420"/>
      <c r="D35" s="420"/>
      <c r="E35" s="420"/>
      <c r="F35" s="420"/>
      <c r="G35" s="420"/>
      <c r="H35" s="420"/>
      <c r="I35" s="420"/>
      <c r="J35" s="420"/>
      <c r="K35" s="420"/>
      <c r="L35" s="420"/>
    </row>
    <row r="36" spans="2:12" ht="24" customHeight="1">
      <c r="B36" s="419"/>
      <c r="C36" s="420"/>
      <c r="D36" s="420"/>
      <c r="E36" s="420"/>
      <c r="F36" s="420"/>
      <c r="G36" s="420"/>
      <c r="H36" s="420"/>
      <c r="I36" s="420"/>
      <c r="J36" s="420"/>
      <c r="K36" s="420"/>
      <c r="L36" s="420"/>
    </row>
    <row r="37" spans="2:12" ht="24" customHeight="1">
      <c r="B37" s="419"/>
      <c r="C37" s="420"/>
      <c r="D37" s="420"/>
      <c r="E37" s="420"/>
      <c r="F37" s="420"/>
      <c r="G37" s="420"/>
      <c r="H37" s="420"/>
      <c r="I37" s="420"/>
      <c r="J37" s="420"/>
      <c r="K37" s="420"/>
      <c r="L37" s="420"/>
    </row>
    <row r="38" spans="2:12" ht="24" customHeight="1">
      <c r="B38" s="419"/>
      <c r="C38" s="420"/>
      <c r="D38" s="420"/>
      <c r="E38" s="420"/>
      <c r="F38" s="420"/>
      <c r="G38" s="420"/>
      <c r="H38" s="420"/>
      <c r="I38" s="420"/>
      <c r="J38" s="420"/>
      <c r="K38" s="420"/>
      <c r="L38" s="420"/>
    </row>
    <row r="39" spans="2:12" ht="24" customHeight="1"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</row>
    <row r="40" spans="2:12" ht="24" customHeight="1">
      <c r="B40" s="417" t="s">
        <v>62</v>
      </c>
      <c r="C40" s="417"/>
      <c r="D40" s="417"/>
      <c r="E40" s="417"/>
      <c r="F40" s="417"/>
      <c r="G40" s="417"/>
      <c r="H40" s="417"/>
      <c r="I40" s="417"/>
      <c r="J40" s="417"/>
      <c r="K40" s="417"/>
      <c r="L40" s="417"/>
    </row>
  </sheetData>
  <sheetProtection password="DE4A" sheet="1"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37" t="s">
        <v>108</v>
      </c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95"/>
    </row>
    <row r="2" spans="1:4" s="83" customFormat="1" ht="22.5" customHeight="1">
      <c r="A2" s="439" t="s">
        <v>1</v>
      </c>
      <c r="B2" s="440"/>
      <c r="C2" s="87" t="s">
        <v>0</v>
      </c>
      <c r="D2" s="88">
        <v>2</v>
      </c>
    </row>
    <row r="3" spans="1:5" s="83" customFormat="1" ht="22.5" customHeight="1">
      <c r="A3" s="439" t="s">
        <v>2</v>
      </c>
      <c r="B3" s="44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39" t="s">
        <v>3</v>
      </c>
      <c r="B4" s="44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39" t="s">
        <v>4</v>
      </c>
      <c r="B5" s="44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41" t="s">
        <v>6</v>
      </c>
      <c r="E7" s="441"/>
      <c r="F7" s="441"/>
      <c r="G7" s="441"/>
      <c r="H7" s="441"/>
    </row>
    <row r="8" spans="1:10" s="78" customFormat="1" ht="22.5" customHeight="1">
      <c r="A8" s="84"/>
      <c r="C8" s="85"/>
      <c r="D8" s="98" t="s">
        <v>14</v>
      </c>
      <c r="E8" s="98" t="s">
        <v>15</v>
      </c>
      <c r="F8" s="98" t="s">
        <v>16</v>
      </c>
      <c r="G8" s="98" t="s">
        <v>17</v>
      </c>
      <c r="H8" s="98" t="s">
        <v>18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44" t="s">
        <v>86</v>
      </c>
      <c r="E11" s="445"/>
      <c r="F11" s="445"/>
      <c r="G11" s="445"/>
      <c r="H11" s="445"/>
      <c r="I11" s="445"/>
      <c r="J11" s="23"/>
      <c r="K11" s="20" t="s">
        <v>8</v>
      </c>
      <c r="N11" s="86"/>
    </row>
    <row r="12" spans="4:11" s="78" customFormat="1" ht="54" customHeight="1">
      <c r="D12" s="444" t="s">
        <v>107</v>
      </c>
      <c r="E12" s="444"/>
      <c r="F12" s="444"/>
      <c r="G12" s="444"/>
      <c r="H12" s="444"/>
      <c r="I12" s="444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48" t="s">
        <v>110</v>
      </c>
      <c r="E14" s="448"/>
      <c r="F14" s="448"/>
      <c r="G14" s="448"/>
      <c r="H14" s="448"/>
      <c r="I14" s="449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47" t="s">
        <v>68</v>
      </c>
      <c r="C16" s="447"/>
      <c r="D16" s="447"/>
    </row>
    <row r="17" spans="2:14" s="41" customFormat="1" ht="24" customHeight="1"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</row>
    <row r="18" spans="2:14" s="41" customFormat="1" ht="24" customHeight="1"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</row>
    <row r="19" spans="2:14" s="41" customFormat="1" ht="24" customHeight="1"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</row>
    <row r="20" spans="2:14" s="41" customFormat="1" ht="24" customHeight="1"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</row>
    <row r="21" spans="2:14" s="41" customFormat="1" ht="24" customHeight="1"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</row>
    <row r="22" spans="2:14" s="41" customFormat="1" ht="24" customHeight="1"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</row>
    <row r="23" spans="2:14" s="41" customFormat="1" ht="24" customHeight="1"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</row>
    <row r="24" spans="2:14" s="41" customFormat="1" ht="24" customHeight="1">
      <c r="B24" s="380" t="s">
        <v>62</v>
      </c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42" t="s">
        <v>71</v>
      </c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</row>
    <row r="27" spans="2:14" s="8" customFormat="1" ht="24" customHeight="1"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</row>
    <row r="28" spans="2:14" s="8" customFormat="1" ht="24" customHeight="1"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</row>
    <row r="29" spans="2:14" ht="24" customHeight="1"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</row>
    <row r="30" spans="2:14" ht="24" customHeight="1"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</row>
    <row r="31" spans="2:14" ht="24" customHeight="1"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</row>
    <row r="32" spans="2:14" ht="24" customHeight="1"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</row>
    <row r="33" spans="2:14" ht="24" customHeight="1">
      <c r="B33" s="380" t="s">
        <v>62</v>
      </c>
      <c r="C33" s="380"/>
      <c r="D33" s="380"/>
      <c r="E33" s="380"/>
      <c r="F33" s="380"/>
      <c r="G33" s="380"/>
      <c r="H33" s="380"/>
      <c r="I33" s="380"/>
      <c r="J33" s="380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50" t="s">
        <v>57</v>
      </c>
      <c r="E1" s="450"/>
      <c r="F1" s="450"/>
      <c r="G1" s="450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1" t="s">
        <v>24</v>
      </c>
      <c r="C7" s="381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81">
        <v>1</v>
      </c>
      <c r="C8" s="381"/>
      <c r="D8" s="60" t="s">
        <v>42</v>
      </c>
      <c r="E8" s="55"/>
      <c r="F8" s="451" t="s">
        <v>65</v>
      </c>
      <c r="G8" s="452"/>
      <c r="H8" s="452"/>
      <c r="I8" s="452"/>
      <c r="J8" s="11"/>
      <c r="K8" s="11"/>
      <c r="L8" s="11"/>
      <c r="M8" s="11"/>
      <c r="N8" s="11"/>
      <c r="O8" s="11"/>
    </row>
    <row r="9" spans="2:15" s="10" customFormat="1" ht="236.25" customHeight="1">
      <c r="B9" s="381">
        <v>2</v>
      </c>
      <c r="C9" s="381"/>
      <c r="D9" s="57" t="s">
        <v>82</v>
      </c>
      <c r="E9" s="55"/>
      <c r="F9" s="451" t="s">
        <v>65</v>
      </c>
      <c r="G9" s="452"/>
      <c r="H9" s="452"/>
      <c r="I9" s="452"/>
      <c r="J9" s="11"/>
      <c r="K9" s="11"/>
      <c r="L9" s="11"/>
      <c r="M9" s="11"/>
      <c r="N9" s="11"/>
      <c r="O9" s="11"/>
    </row>
    <row r="10" spans="2:15" s="10" customFormat="1" ht="143.25" customHeight="1">
      <c r="B10" s="381">
        <v>3</v>
      </c>
      <c r="C10" s="381"/>
      <c r="D10" s="57" t="s">
        <v>83</v>
      </c>
      <c r="E10" s="55"/>
      <c r="F10" s="451" t="s">
        <v>66</v>
      </c>
      <c r="G10" s="453"/>
      <c r="H10" s="453"/>
      <c r="I10" s="453"/>
      <c r="J10" s="11"/>
      <c r="K10" s="11"/>
      <c r="L10" s="11"/>
      <c r="M10" s="11"/>
      <c r="N10" s="11"/>
      <c r="O10" s="11"/>
    </row>
    <row r="11" spans="2:15" s="10" customFormat="1" ht="69.75">
      <c r="B11" s="381">
        <v>4</v>
      </c>
      <c r="C11" s="381"/>
      <c r="D11" s="58" t="s">
        <v>84</v>
      </c>
      <c r="E11" s="55"/>
      <c r="F11" s="451" t="s">
        <v>66</v>
      </c>
      <c r="G11" s="453"/>
      <c r="H11" s="453"/>
      <c r="I11" s="453"/>
      <c r="J11" s="11"/>
      <c r="K11" s="11"/>
      <c r="L11" s="11"/>
      <c r="M11" s="11"/>
      <c r="N11" s="11"/>
      <c r="O11" s="11"/>
    </row>
    <row r="12" spans="2:15" s="10" customFormat="1" ht="116.25">
      <c r="B12" s="381">
        <v>5</v>
      </c>
      <c r="C12" s="381"/>
      <c r="D12" s="57" t="s">
        <v>85</v>
      </c>
      <c r="E12" s="55"/>
      <c r="F12" s="451" t="s">
        <v>66</v>
      </c>
      <c r="G12" s="453"/>
      <c r="H12" s="453"/>
      <c r="I12" s="453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54" t="s">
        <v>67</v>
      </c>
      <c r="C14" s="454"/>
      <c r="D14" s="454"/>
      <c r="E14" s="454"/>
      <c r="F14" s="454"/>
      <c r="G14" s="454"/>
      <c r="H14" s="454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68</v>
      </c>
    </row>
    <row r="16" spans="2:8" ht="24" customHeight="1">
      <c r="B16" s="457"/>
      <c r="C16" s="457"/>
      <c r="D16" s="457"/>
      <c r="E16" s="457"/>
      <c r="F16" s="457"/>
      <c r="G16" s="457"/>
      <c r="H16" s="457"/>
    </row>
    <row r="17" spans="2:8" ht="24" customHeight="1">
      <c r="B17" s="457"/>
      <c r="C17" s="457"/>
      <c r="D17" s="457"/>
      <c r="E17" s="457"/>
      <c r="F17" s="457"/>
      <c r="G17" s="457"/>
      <c r="H17" s="457"/>
    </row>
    <row r="18" spans="2:8" ht="24" customHeight="1">
      <c r="B18" s="457"/>
      <c r="C18" s="457"/>
      <c r="D18" s="457"/>
      <c r="E18" s="457"/>
      <c r="F18" s="457"/>
      <c r="G18" s="457"/>
      <c r="H18" s="457"/>
    </row>
    <row r="19" spans="2:8" ht="24" customHeight="1">
      <c r="B19" s="457"/>
      <c r="C19" s="457"/>
      <c r="D19" s="457"/>
      <c r="E19" s="457"/>
      <c r="F19" s="457"/>
      <c r="G19" s="457"/>
      <c r="H19" s="457"/>
    </row>
    <row r="20" spans="2:8" ht="24" customHeight="1">
      <c r="B20" s="457"/>
      <c r="C20" s="457"/>
      <c r="D20" s="457"/>
      <c r="E20" s="457"/>
      <c r="F20" s="457"/>
      <c r="G20" s="457"/>
      <c r="H20" s="457"/>
    </row>
    <row r="21" spans="2:8" ht="24" customHeight="1">
      <c r="B21" s="457"/>
      <c r="C21" s="457"/>
      <c r="D21" s="457"/>
      <c r="E21" s="457"/>
      <c r="F21" s="457"/>
      <c r="G21" s="457"/>
      <c r="H21" s="457"/>
    </row>
    <row r="22" spans="2:8" ht="24" customHeight="1">
      <c r="B22" s="457"/>
      <c r="C22" s="457"/>
      <c r="D22" s="457"/>
      <c r="E22" s="457"/>
      <c r="F22" s="457"/>
      <c r="G22" s="457"/>
      <c r="H22" s="457"/>
    </row>
    <row r="23" spans="2:8" ht="24" customHeight="1">
      <c r="B23" s="457"/>
      <c r="C23" s="457"/>
      <c r="D23" s="457"/>
      <c r="E23" s="457"/>
      <c r="F23" s="457"/>
      <c r="G23" s="457"/>
      <c r="H23" s="457"/>
    </row>
    <row r="24" spans="2:8" ht="24" customHeight="1">
      <c r="B24" s="457"/>
      <c r="C24" s="457"/>
      <c r="D24" s="457"/>
      <c r="E24" s="457"/>
      <c r="F24" s="457"/>
      <c r="G24" s="457"/>
      <c r="H24" s="457"/>
    </row>
    <row r="25" spans="2:8" ht="24" customHeight="1">
      <c r="B25" s="457"/>
      <c r="C25" s="457"/>
      <c r="D25" s="457"/>
      <c r="E25" s="457"/>
      <c r="F25" s="457"/>
      <c r="G25" s="457"/>
      <c r="H25" s="457"/>
    </row>
    <row r="26" spans="2:9" ht="24" customHeight="1">
      <c r="B26" s="380" t="s">
        <v>62</v>
      </c>
      <c r="C26" s="380"/>
      <c r="D26" s="380"/>
      <c r="E26" s="380"/>
      <c r="F26" s="380"/>
      <c r="G26" s="380"/>
      <c r="H26" s="62"/>
      <c r="I26" s="62"/>
    </row>
    <row r="28" spans="2:9" ht="24" customHeight="1">
      <c r="B28" s="59" t="s">
        <v>23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56"/>
      <c r="C29" s="456"/>
      <c r="D29" s="456"/>
      <c r="E29" s="456"/>
      <c r="F29" s="456"/>
      <c r="G29" s="456"/>
      <c r="H29" s="456"/>
    </row>
    <row r="30" spans="2:8" ht="24" customHeight="1">
      <c r="B30" s="456"/>
      <c r="C30" s="456"/>
      <c r="D30" s="456"/>
      <c r="E30" s="456"/>
      <c r="F30" s="456"/>
      <c r="G30" s="456"/>
      <c r="H30" s="456"/>
    </row>
    <row r="31" spans="2:8" ht="24" customHeight="1">
      <c r="B31" s="456"/>
      <c r="C31" s="456"/>
      <c r="D31" s="456"/>
      <c r="E31" s="456"/>
      <c r="F31" s="456"/>
      <c r="G31" s="456"/>
      <c r="H31" s="456"/>
    </row>
    <row r="32" spans="2:8" ht="24" customHeight="1">
      <c r="B32" s="456"/>
      <c r="C32" s="456"/>
      <c r="D32" s="456"/>
      <c r="E32" s="456"/>
      <c r="F32" s="456"/>
      <c r="G32" s="456"/>
      <c r="H32" s="456"/>
    </row>
    <row r="33" spans="2:8" ht="24" customHeight="1">
      <c r="B33" s="456"/>
      <c r="C33" s="456"/>
      <c r="D33" s="456"/>
      <c r="E33" s="456"/>
      <c r="F33" s="456"/>
      <c r="G33" s="456"/>
      <c r="H33" s="456"/>
    </row>
    <row r="34" spans="2:8" ht="24" customHeight="1">
      <c r="B34" s="456"/>
      <c r="C34" s="456"/>
      <c r="D34" s="456"/>
      <c r="E34" s="456"/>
      <c r="F34" s="456"/>
      <c r="G34" s="456"/>
      <c r="H34" s="456"/>
    </row>
    <row r="35" spans="2:7" ht="21.75">
      <c r="B35" s="380" t="s">
        <v>62</v>
      </c>
      <c r="C35" s="380"/>
      <c r="D35" s="380"/>
      <c r="E35" s="380"/>
      <c r="F35" s="380"/>
      <c r="G35" s="380"/>
    </row>
    <row r="37" spans="2:15" s="10" customFormat="1" ht="24" customHeight="1">
      <c r="B37" s="454" t="s">
        <v>69</v>
      </c>
      <c r="C37" s="454"/>
      <c r="D37" s="454"/>
      <c r="E37" s="454"/>
      <c r="F37" s="454"/>
      <c r="G37" s="454"/>
      <c r="H37" s="454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68</v>
      </c>
    </row>
    <row r="39" spans="2:8" ht="24" customHeight="1">
      <c r="B39" s="446"/>
      <c r="C39" s="446"/>
      <c r="D39" s="446"/>
      <c r="E39" s="446"/>
      <c r="F39" s="446"/>
      <c r="G39" s="446"/>
      <c r="H39" s="446"/>
    </row>
    <row r="40" spans="2:8" ht="24" customHeight="1">
      <c r="B40" s="446"/>
      <c r="C40" s="446"/>
      <c r="D40" s="446"/>
      <c r="E40" s="446"/>
      <c r="F40" s="446"/>
      <c r="G40" s="446"/>
      <c r="H40" s="446"/>
    </row>
    <row r="41" spans="2:8" ht="24" customHeight="1">
      <c r="B41" s="446"/>
      <c r="C41" s="446"/>
      <c r="D41" s="446"/>
      <c r="E41" s="446"/>
      <c r="F41" s="446"/>
      <c r="G41" s="446"/>
      <c r="H41" s="446"/>
    </row>
    <row r="42" spans="2:8" ht="24" customHeight="1">
      <c r="B42" s="446"/>
      <c r="C42" s="446"/>
      <c r="D42" s="446"/>
      <c r="E42" s="446"/>
      <c r="F42" s="446"/>
      <c r="G42" s="446"/>
      <c r="H42" s="446"/>
    </row>
    <row r="43" spans="2:8" ht="24" customHeight="1">
      <c r="B43" s="446"/>
      <c r="C43" s="446"/>
      <c r="D43" s="446"/>
      <c r="E43" s="446"/>
      <c r="F43" s="446"/>
      <c r="G43" s="446"/>
      <c r="H43" s="446"/>
    </row>
    <row r="44" spans="2:8" ht="24" customHeight="1">
      <c r="B44" s="446"/>
      <c r="C44" s="446"/>
      <c r="D44" s="446"/>
      <c r="E44" s="446"/>
      <c r="F44" s="446"/>
      <c r="G44" s="446"/>
      <c r="H44" s="446"/>
    </row>
    <row r="45" spans="2:8" ht="24" customHeight="1">
      <c r="B45" s="446"/>
      <c r="C45" s="446"/>
      <c r="D45" s="446"/>
      <c r="E45" s="446"/>
      <c r="F45" s="446"/>
      <c r="G45" s="446"/>
      <c r="H45" s="446"/>
    </row>
    <row r="46" spans="2:8" ht="24" customHeight="1">
      <c r="B46" s="446"/>
      <c r="C46" s="446"/>
      <c r="D46" s="446"/>
      <c r="E46" s="446"/>
      <c r="F46" s="446"/>
      <c r="G46" s="446"/>
      <c r="H46" s="446"/>
    </row>
    <row r="47" spans="2:8" ht="24" customHeight="1">
      <c r="B47" s="446"/>
      <c r="C47" s="446"/>
      <c r="D47" s="446"/>
      <c r="E47" s="446"/>
      <c r="F47" s="446"/>
      <c r="G47" s="446"/>
      <c r="H47" s="446"/>
    </row>
    <row r="48" spans="2:8" ht="24" customHeight="1">
      <c r="B48" s="446"/>
      <c r="C48" s="446"/>
      <c r="D48" s="446"/>
      <c r="E48" s="446"/>
      <c r="F48" s="446"/>
      <c r="G48" s="446"/>
      <c r="H48" s="446"/>
    </row>
    <row r="49" spans="2:8" ht="24" customHeight="1">
      <c r="B49" s="446"/>
      <c r="C49" s="446"/>
      <c r="D49" s="446"/>
      <c r="E49" s="446"/>
      <c r="F49" s="446"/>
      <c r="G49" s="446"/>
      <c r="H49" s="446"/>
    </row>
    <row r="50" spans="2:8" ht="24" customHeight="1">
      <c r="B50" s="446"/>
      <c r="C50" s="446"/>
      <c r="D50" s="446"/>
      <c r="E50" s="446"/>
      <c r="F50" s="446"/>
      <c r="G50" s="446"/>
      <c r="H50" s="446"/>
    </row>
    <row r="51" spans="2:8" ht="24" customHeight="1">
      <c r="B51" s="446"/>
      <c r="C51" s="446"/>
      <c r="D51" s="446"/>
      <c r="E51" s="446"/>
      <c r="F51" s="446"/>
      <c r="G51" s="446"/>
      <c r="H51" s="446"/>
    </row>
    <row r="52" spans="2:13" ht="24" customHeight="1">
      <c r="B52" s="380" t="s">
        <v>62</v>
      </c>
      <c r="C52" s="380"/>
      <c r="D52" s="380"/>
      <c r="E52" s="380"/>
      <c r="F52" s="380"/>
      <c r="G52" s="380"/>
      <c r="H52" s="380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23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46"/>
      <c r="C55" s="446"/>
      <c r="D55" s="446"/>
      <c r="E55" s="446"/>
      <c r="F55" s="446"/>
      <c r="G55" s="446"/>
      <c r="H55" s="446"/>
    </row>
    <row r="56" spans="2:8" ht="24" customHeight="1">
      <c r="B56" s="446"/>
      <c r="C56" s="446"/>
      <c r="D56" s="446"/>
      <c r="E56" s="446"/>
      <c r="F56" s="446"/>
      <c r="G56" s="446"/>
      <c r="H56" s="446"/>
    </row>
    <row r="57" spans="2:8" ht="24" customHeight="1">
      <c r="B57" s="446"/>
      <c r="C57" s="446"/>
      <c r="D57" s="446"/>
      <c r="E57" s="446"/>
      <c r="F57" s="446"/>
      <c r="G57" s="446"/>
      <c r="H57" s="446"/>
    </row>
    <row r="58" spans="2:8" ht="24" customHeight="1">
      <c r="B58" s="446"/>
      <c r="C58" s="446"/>
      <c r="D58" s="446"/>
      <c r="E58" s="446"/>
      <c r="F58" s="446"/>
      <c r="G58" s="446"/>
      <c r="H58" s="446"/>
    </row>
    <row r="59" spans="2:8" ht="24" customHeight="1">
      <c r="B59" s="446"/>
      <c r="C59" s="446"/>
      <c r="D59" s="446"/>
      <c r="E59" s="446"/>
      <c r="F59" s="446"/>
      <c r="G59" s="446"/>
      <c r="H59" s="446"/>
    </row>
    <row r="60" spans="2:8" ht="24" customHeight="1">
      <c r="B60" s="446"/>
      <c r="C60" s="446"/>
      <c r="D60" s="446"/>
      <c r="E60" s="446"/>
      <c r="F60" s="446"/>
      <c r="G60" s="446"/>
      <c r="H60" s="446"/>
    </row>
    <row r="61" spans="2:7" ht="21.75">
      <c r="B61" s="380" t="s">
        <v>62</v>
      </c>
      <c r="C61" s="380"/>
      <c r="D61" s="380"/>
      <c r="E61" s="380"/>
      <c r="F61" s="380"/>
      <c r="G61" s="380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37</v>
      </c>
      <c r="C63" s="44" t="s">
        <v>0</v>
      </c>
      <c r="D63" s="455" t="s">
        <v>54</v>
      </c>
      <c r="E63" s="455"/>
      <c r="F63" s="455"/>
      <c r="G63" s="455"/>
      <c r="H63" s="455"/>
      <c r="I63" s="455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34</v>
      </c>
      <c r="B1" s="50">
        <v>7.1</v>
      </c>
      <c r="C1" s="47" t="s">
        <v>0</v>
      </c>
      <c r="D1" s="378" t="s">
        <v>111</v>
      </c>
      <c r="E1" s="378"/>
      <c r="F1" s="378"/>
      <c r="G1" s="378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8" t="s">
        <v>70</v>
      </c>
      <c r="G5" s="459"/>
      <c r="H5" s="459"/>
      <c r="I5" s="459"/>
      <c r="J5" s="459"/>
      <c r="K5" s="45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1" t="s">
        <v>24</v>
      </c>
      <c r="C7" s="381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81">
        <v>1</v>
      </c>
      <c r="C8" s="381"/>
      <c r="D8" s="60" t="s">
        <v>28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81">
        <v>2</v>
      </c>
      <c r="C9" s="381"/>
      <c r="D9" s="60" t="s">
        <v>29</v>
      </c>
      <c r="E9" s="52"/>
      <c r="F9" s="6" t="s">
        <v>26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81">
        <v>3</v>
      </c>
      <c r="C10" s="381"/>
      <c r="D10" s="60" t="s">
        <v>79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81">
        <v>4</v>
      </c>
      <c r="C11" s="381"/>
      <c r="D11" s="60" t="s">
        <v>80</v>
      </c>
      <c r="E11" s="52"/>
      <c r="F11" s="6" t="s">
        <v>26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81">
        <v>5</v>
      </c>
      <c r="C12" s="381"/>
      <c r="D12" s="60" t="s">
        <v>81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68</v>
      </c>
    </row>
    <row r="15" spans="2:8" ht="21.75">
      <c r="B15" s="379"/>
      <c r="C15" s="379"/>
      <c r="D15" s="379"/>
      <c r="E15" s="379"/>
      <c r="F15" s="379"/>
      <c r="G15" s="379"/>
      <c r="H15" s="379"/>
    </row>
    <row r="16" spans="2:8" ht="21.75">
      <c r="B16" s="379"/>
      <c r="C16" s="379"/>
      <c r="D16" s="379"/>
      <c r="E16" s="379"/>
      <c r="F16" s="379"/>
      <c r="G16" s="379"/>
      <c r="H16" s="379"/>
    </row>
    <row r="17" spans="2:8" ht="21.75">
      <c r="B17" s="379"/>
      <c r="C17" s="379"/>
      <c r="D17" s="379"/>
      <c r="E17" s="379"/>
      <c r="F17" s="379"/>
      <c r="G17" s="379"/>
      <c r="H17" s="379"/>
    </row>
    <row r="18" spans="2:8" ht="21.75">
      <c r="B18" s="379"/>
      <c r="C18" s="379"/>
      <c r="D18" s="379"/>
      <c r="E18" s="379"/>
      <c r="F18" s="379"/>
      <c r="G18" s="379"/>
      <c r="H18" s="379"/>
    </row>
    <row r="19" spans="2:8" ht="21.75">
      <c r="B19" s="379"/>
      <c r="C19" s="379"/>
      <c r="D19" s="379"/>
      <c r="E19" s="379"/>
      <c r="F19" s="379"/>
      <c r="G19" s="379"/>
      <c r="H19" s="379"/>
    </row>
    <row r="20" spans="2:8" ht="21.75">
      <c r="B20" s="379"/>
      <c r="C20" s="379"/>
      <c r="D20" s="379"/>
      <c r="E20" s="379"/>
      <c r="F20" s="379"/>
      <c r="G20" s="379"/>
      <c r="H20" s="379"/>
    </row>
    <row r="21" spans="2:13" ht="21.75">
      <c r="B21" s="380" t="s">
        <v>62</v>
      </c>
      <c r="C21" s="380"/>
      <c r="D21" s="380"/>
      <c r="E21" s="380"/>
      <c r="F21" s="380"/>
      <c r="G21" s="380"/>
      <c r="H21" s="380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23</v>
      </c>
      <c r="C23" s="9"/>
      <c r="D23" s="9"/>
      <c r="E23" s="9"/>
      <c r="F23" s="9"/>
      <c r="G23" s="9"/>
      <c r="H23" s="9"/>
      <c r="I23" s="9"/>
    </row>
    <row r="24" spans="2:8" ht="21.75">
      <c r="B24" s="446" t="s">
        <v>112</v>
      </c>
      <c r="C24" s="379"/>
      <c r="D24" s="379"/>
      <c r="E24" s="379"/>
      <c r="F24" s="379"/>
      <c r="G24" s="379"/>
      <c r="H24" s="379"/>
    </row>
    <row r="25" spans="2:8" ht="21.75">
      <c r="B25" s="379"/>
      <c r="C25" s="379"/>
      <c r="D25" s="379"/>
      <c r="E25" s="379"/>
      <c r="F25" s="379"/>
      <c r="G25" s="379"/>
      <c r="H25" s="379"/>
    </row>
    <row r="26" spans="2:8" ht="21.75">
      <c r="B26" s="379"/>
      <c r="C26" s="379"/>
      <c r="D26" s="379"/>
      <c r="E26" s="379"/>
      <c r="F26" s="379"/>
      <c r="G26" s="379"/>
      <c r="H26" s="379"/>
    </row>
    <row r="27" spans="2:8" ht="21.75">
      <c r="B27" s="379"/>
      <c r="C27" s="379"/>
      <c r="D27" s="379"/>
      <c r="E27" s="379"/>
      <c r="F27" s="379"/>
      <c r="G27" s="379"/>
      <c r="H27" s="379"/>
    </row>
    <row r="28" spans="2:8" ht="21.75">
      <c r="B28" s="379"/>
      <c r="C28" s="379"/>
      <c r="D28" s="379"/>
      <c r="E28" s="379"/>
      <c r="F28" s="379"/>
      <c r="G28" s="379"/>
      <c r="H28" s="379"/>
    </row>
    <row r="29" spans="2:8" ht="21.75">
      <c r="B29" s="379"/>
      <c r="C29" s="379"/>
      <c r="D29" s="379"/>
      <c r="E29" s="379"/>
      <c r="F29" s="379"/>
      <c r="G29" s="379"/>
      <c r="H29" s="379"/>
    </row>
    <row r="30" spans="2:8" ht="21.75">
      <c r="B30" s="380" t="s">
        <v>62</v>
      </c>
      <c r="C30" s="380"/>
      <c r="D30" s="380"/>
      <c r="E30" s="380"/>
      <c r="F30" s="380"/>
      <c r="G30" s="380"/>
      <c r="H30" s="380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35</v>
      </c>
      <c r="B1" s="53">
        <v>8.1</v>
      </c>
      <c r="C1" s="85" t="s">
        <v>0</v>
      </c>
      <c r="D1" s="113" t="s">
        <v>30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8" t="s">
        <v>70</v>
      </c>
      <c r="G5" s="459"/>
      <c r="H5" s="459"/>
      <c r="I5" s="459"/>
      <c r="J5" s="459"/>
      <c r="K5" s="459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1" t="s">
        <v>24</v>
      </c>
      <c r="C7" s="381"/>
      <c r="D7" s="35" t="s">
        <v>25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81">
        <v>1</v>
      </c>
      <c r="C8" s="381"/>
      <c r="D8" s="60" t="s">
        <v>61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81">
        <v>2</v>
      </c>
      <c r="C9" s="381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81">
        <v>3</v>
      </c>
      <c r="C10" s="381"/>
      <c r="D10" s="60" t="s">
        <v>58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1">
        <v>4</v>
      </c>
      <c r="C11" s="381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81">
        <v>5</v>
      </c>
      <c r="C12" s="381"/>
      <c r="D12" s="60" t="s">
        <v>78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68</v>
      </c>
    </row>
    <row r="16" spans="2:8" ht="21.75">
      <c r="B16" s="446"/>
      <c r="C16" s="446"/>
      <c r="D16" s="446"/>
      <c r="E16" s="446"/>
      <c r="F16" s="446"/>
      <c r="G16" s="446"/>
      <c r="H16" s="446"/>
    </row>
    <row r="17" spans="2:8" ht="21.75">
      <c r="B17" s="446"/>
      <c r="C17" s="446"/>
      <c r="D17" s="446"/>
      <c r="E17" s="446"/>
      <c r="F17" s="446"/>
      <c r="G17" s="446"/>
      <c r="H17" s="446"/>
    </row>
    <row r="18" spans="2:8" ht="21.75">
      <c r="B18" s="446"/>
      <c r="C18" s="446"/>
      <c r="D18" s="446"/>
      <c r="E18" s="446"/>
      <c r="F18" s="446"/>
      <c r="G18" s="446"/>
      <c r="H18" s="446"/>
    </row>
    <row r="19" spans="2:8" ht="21.75">
      <c r="B19" s="446"/>
      <c r="C19" s="446"/>
      <c r="D19" s="446"/>
      <c r="E19" s="446"/>
      <c r="F19" s="446"/>
      <c r="G19" s="446"/>
      <c r="H19" s="446"/>
    </row>
    <row r="20" spans="2:8" ht="21.75">
      <c r="B20" s="446"/>
      <c r="C20" s="446"/>
      <c r="D20" s="446"/>
      <c r="E20" s="446"/>
      <c r="F20" s="446"/>
      <c r="G20" s="446"/>
      <c r="H20" s="446"/>
    </row>
    <row r="21" spans="2:8" ht="21.75">
      <c r="B21" s="446"/>
      <c r="C21" s="446"/>
      <c r="D21" s="446"/>
      <c r="E21" s="446"/>
      <c r="F21" s="446"/>
      <c r="G21" s="446"/>
      <c r="H21" s="446"/>
    </row>
    <row r="22" spans="2:8" ht="21.75">
      <c r="B22" s="446"/>
      <c r="C22" s="446"/>
      <c r="D22" s="446"/>
      <c r="E22" s="446"/>
      <c r="F22" s="446"/>
      <c r="G22" s="446"/>
      <c r="H22" s="446"/>
    </row>
    <row r="23" spans="2:13" ht="21.75">
      <c r="B23" s="380" t="s">
        <v>62</v>
      </c>
      <c r="C23" s="380"/>
      <c r="D23" s="380"/>
      <c r="E23" s="380"/>
      <c r="F23" s="380"/>
      <c r="G23" s="380"/>
      <c r="H23" s="380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23</v>
      </c>
      <c r="C25" s="9"/>
      <c r="D25" s="9"/>
      <c r="E25" s="9"/>
      <c r="F25" s="9"/>
      <c r="G25" s="9"/>
      <c r="H25" s="9"/>
      <c r="I25" s="9"/>
    </row>
    <row r="26" spans="2:8" ht="21.75">
      <c r="B26" s="446"/>
      <c r="C26" s="446"/>
      <c r="D26" s="446"/>
      <c r="E26" s="446"/>
      <c r="F26" s="446"/>
      <c r="G26" s="446"/>
      <c r="H26" s="446"/>
    </row>
    <row r="27" spans="2:8" ht="21.75">
      <c r="B27" s="446"/>
      <c r="C27" s="446"/>
      <c r="D27" s="446"/>
      <c r="E27" s="446"/>
      <c r="F27" s="446"/>
      <c r="G27" s="446"/>
      <c r="H27" s="446"/>
    </row>
    <row r="28" spans="2:8" ht="21.75">
      <c r="B28" s="446"/>
      <c r="C28" s="446"/>
      <c r="D28" s="446"/>
      <c r="E28" s="446"/>
      <c r="F28" s="446"/>
      <c r="G28" s="446"/>
      <c r="H28" s="446"/>
    </row>
    <row r="29" spans="2:8" ht="21.75">
      <c r="B29" s="446"/>
      <c r="C29" s="446"/>
      <c r="D29" s="446"/>
      <c r="E29" s="446"/>
      <c r="F29" s="446"/>
      <c r="G29" s="446"/>
      <c r="H29" s="446"/>
    </row>
    <row r="30" spans="2:8" ht="21.75">
      <c r="B30" s="446"/>
      <c r="C30" s="446"/>
      <c r="D30" s="446"/>
      <c r="E30" s="446"/>
      <c r="F30" s="446"/>
      <c r="G30" s="446"/>
      <c r="H30" s="446"/>
    </row>
    <row r="31" spans="2:8" ht="21.75">
      <c r="B31" s="446"/>
      <c r="C31" s="446"/>
      <c r="D31" s="446"/>
      <c r="E31" s="446"/>
      <c r="F31" s="446"/>
      <c r="G31" s="446"/>
      <c r="H31" s="446"/>
    </row>
    <row r="32" spans="2:8" ht="21.75">
      <c r="B32" s="446"/>
      <c r="C32" s="446"/>
      <c r="D32" s="446"/>
      <c r="E32" s="446"/>
      <c r="F32" s="446"/>
      <c r="G32" s="446"/>
      <c r="H32" s="446"/>
    </row>
    <row r="33" spans="2:8" ht="21.75">
      <c r="B33" s="380" t="s">
        <v>62</v>
      </c>
      <c r="C33" s="380"/>
      <c r="D33" s="380"/>
      <c r="E33" s="380"/>
      <c r="F33" s="380"/>
      <c r="G33" s="380"/>
      <c r="H33" s="380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2022-08-03T09:18:33Z</cp:lastPrinted>
  <dcterms:created xsi:type="dcterms:W3CDTF">2018-04-08T08:34:57Z</dcterms:created>
  <dcterms:modified xsi:type="dcterms:W3CDTF">2022-08-03T09:18:42Z</dcterms:modified>
  <cp:category/>
  <cp:version/>
  <cp:contentType/>
  <cp:contentStatus/>
</cp:coreProperties>
</file>